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S:\SERVICE OFFRE FINANCIERE\02_GAMME ETP\ETF\Revue 2025\Marketing\Sélecteur d'ETF - Gamme ETF Spirica\"/>
    </mc:Choice>
  </mc:AlternateContent>
  <xr:revisionPtr revIDLastSave="0" documentId="8_{2D6B2825-3543-4EAE-90DC-AF6E5DB518F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electeur" sheetId="6" r:id="rId1"/>
    <sheet name="SOURCE" sheetId="1" r:id="rId2"/>
    <sheet name="Libllé ETF explicit" sheetId="12" state="hidden" r:id="rId3"/>
    <sheet name="Extract_MS_ETF_01022026" sheetId="11" state="hidden" r:id="rId4"/>
    <sheet name="AUTRES" sheetId="13" state="hidden" r:id="rId5"/>
  </sheets>
  <definedNames>
    <definedName name="_xlnm._FilterDatabase" localSheetId="4" hidden="1">AUTRES!$A$1:$E$79</definedName>
    <definedName name="_xlnm._FilterDatabase" localSheetId="3" hidden="1">Extract_MS_ETF_01022026!$A$1:$AA$69</definedName>
    <definedName name="_xlnm._FilterDatabase" localSheetId="1" hidden="1">SOURCE!$A$6:$X$84</definedName>
    <definedName name="_xlnm.Print_Titles" localSheetId="3">Extract_MS_ETF_01022026!$A:$A,Extract_MS_ETF_01022026!$1:$1</definedName>
    <definedName name="Segment_Article_SFDR">#N/A</definedName>
    <definedName name="Segment_Catégorie">#N/A</definedName>
    <definedName name="Segment_Classes_d_actifs">#N/A</definedName>
    <definedName name="Segment_Description">#N/A</definedName>
    <definedName name="Segment_Devise_de_libellé">#N/A</definedName>
    <definedName name="Segment_Frais_de_gestion">#N/A</definedName>
    <definedName name="Segment_Notation__Morningstar">#N/A</definedName>
    <definedName name="Segment_Réplication__synthétique_ou_physique">#N/A</definedName>
    <definedName name="Segment_Société_de_gestion">#N/A</definedName>
    <definedName name="Segment_SRI">#N/A</definedName>
  </definedNames>
  <calcPr calcId="191029"/>
  <pivotCaches>
    <pivotCache cacheId="97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  <x14:slicerCache r:id="rId10"/>
        <x14:slicerCache r:id="rId11"/>
        <x14:slicerCache r:id="rId12"/>
        <x14:slicerCache r:id="rId13"/>
        <x14:slicerCache r:id="rId14"/>
        <x14:slicerCache r:id="rId15"/>
        <x14:slicerCache r:id="rId1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1" l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7" i="1"/>
  <c r="U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7" i="1"/>
  <c r="C10" i="1"/>
  <c r="C11" i="1"/>
  <c r="C23" i="1"/>
  <c r="C27" i="1"/>
  <c r="C28" i="1"/>
  <c r="C29" i="1"/>
  <c r="C30" i="1"/>
  <c r="C33" i="1"/>
  <c r="C34" i="1"/>
  <c r="C39" i="1"/>
  <c r="C41" i="1"/>
  <c r="C44" i="1"/>
  <c r="C45" i="1"/>
  <c r="C46" i="1"/>
  <c r="C47" i="1"/>
  <c r="C48" i="1"/>
  <c r="C50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82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C84" i="1"/>
  <c r="C83" i="1"/>
  <c r="C81" i="1"/>
  <c r="C80" i="1"/>
  <c r="C79" i="1"/>
  <c r="C78" i="1"/>
  <c r="C77" i="1"/>
  <c r="C76" i="1"/>
  <c r="C75" i="1"/>
  <c r="C52" i="1"/>
  <c r="C51" i="1"/>
  <c r="C49" i="1"/>
  <c r="C43" i="1"/>
  <c r="C42" i="1"/>
  <c r="C40" i="1"/>
  <c r="C38" i="1"/>
  <c r="C37" i="1"/>
  <c r="C36" i="1"/>
  <c r="C35" i="1"/>
  <c r="C32" i="1"/>
  <c r="C31" i="1"/>
  <c r="C26" i="1"/>
  <c r="C25" i="1"/>
  <c r="C24" i="1"/>
  <c r="C22" i="1"/>
  <c r="C21" i="1"/>
  <c r="C20" i="1"/>
  <c r="C19" i="1"/>
  <c r="C18" i="1"/>
  <c r="C17" i="1"/>
  <c r="C16" i="1"/>
  <c r="C15" i="1"/>
  <c r="C14" i="1"/>
  <c r="C13" i="1"/>
  <c r="C12" i="1"/>
  <c r="C9" i="1"/>
  <c r="C8" i="1"/>
  <c r="C7" i="1"/>
  <c r="X8" i="1" l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7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R7" i="1"/>
  <c r="R8" i="1"/>
  <c r="S8" i="1" s="1"/>
  <c r="R9" i="1"/>
  <c r="S9" i="1" s="1"/>
  <c r="R10" i="1"/>
  <c r="S10" i="1" s="1"/>
  <c r="R11" i="1"/>
  <c r="S11" i="1" s="1"/>
  <c r="R12" i="1"/>
  <c r="S12" i="1" s="1"/>
  <c r="R13" i="1"/>
  <c r="S13" i="1" s="1"/>
  <c r="R14" i="1"/>
  <c r="S14" i="1" s="1"/>
  <c r="R15" i="1"/>
  <c r="S15" i="1" s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P7" i="1"/>
  <c r="H8" i="1"/>
  <c r="I8" i="1"/>
  <c r="J8" i="1"/>
  <c r="K8" i="1"/>
  <c r="L8" i="1"/>
  <c r="M8" i="1"/>
  <c r="N8" i="1"/>
  <c r="O8" i="1"/>
  <c r="P8" i="1"/>
  <c r="H9" i="1"/>
  <c r="I9" i="1"/>
  <c r="J9" i="1"/>
  <c r="K9" i="1"/>
  <c r="L9" i="1"/>
  <c r="M9" i="1"/>
  <c r="N9" i="1"/>
  <c r="O9" i="1"/>
  <c r="P9" i="1"/>
  <c r="H10" i="1"/>
  <c r="I10" i="1"/>
  <c r="J10" i="1"/>
  <c r="K10" i="1"/>
  <c r="L10" i="1"/>
  <c r="M10" i="1"/>
  <c r="N10" i="1"/>
  <c r="O10" i="1"/>
  <c r="P10" i="1"/>
  <c r="H11" i="1"/>
  <c r="I11" i="1"/>
  <c r="J11" i="1"/>
  <c r="K11" i="1"/>
  <c r="L11" i="1"/>
  <c r="M11" i="1"/>
  <c r="N11" i="1"/>
  <c r="O11" i="1"/>
  <c r="P11" i="1"/>
  <c r="H12" i="1"/>
  <c r="I12" i="1"/>
  <c r="J12" i="1"/>
  <c r="K12" i="1"/>
  <c r="L12" i="1"/>
  <c r="M12" i="1"/>
  <c r="N12" i="1"/>
  <c r="O12" i="1"/>
  <c r="P12" i="1"/>
  <c r="H13" i="1"/>
  <c r="I13" i="1"/>
  <c r="J13" i="1"/>
  <c r="K13" i="1"/>
  <c r="L13" i="1"/>
  <c r="M13" i="1"/>
  <c r="N13" i="1"/>
  <c r="O13" i="1"/>
  <c r="P13" i="1"/>
  <c r="H14" i="1"/>
  <c r="I14" i="1"/>
  <c r="J14" i="1"/>
  <c r="K14" i="1"/>
  <c r="L14" i="1"/>
  <c r="M14" i="1"/>
  <c r="N14" i="1"/>
  <c r="O14" i="1"/>
  <c r="P14" i="1"/>
  <c r="H15" i="1"/>
  <c r="I15" i="1"/>
  <c r="J15" i="1"/>
  <c r="K15" i="1"/>
  <c r="L15" i="1"/>
  <c r="M15" i="1"/>
  <c r="N15" i="1"/>
  <c r="O15" i="1"/>
  <c r="P15" i="1"/>
  <c r="H16" i="1"/>
  <c r="I16" i="1"/>
  <c r="J16" i="1"/>
  <c r="K16" i="1"/>
  <c r="L16" i="1"/>
  <c r="M16" i="1"/>
  <c r="N16" i="1"/>
  <c r="O16" i="1"/>
  <c r="P16" i="1"/>
  <c r="H17" i="1"/>
  <c r="I17" i="1"/>
  <c r="J17" i="1"/>
  <c r="K17" i="1"/>
  <c r="L17" i="1"/>
  <c r="M17" i="1"/>
  <c r="N17" i="1"/>
  <c r="O17" i="1"/>
  <c r="P17" i="1"/>
  <c r="H18" i="1"/>
  <c r="I18" i="1"/>
  <c r="J18" i="1"/>
  <c r="K18" i="1"/>
  <c r="L18" i="1"/>
  <c r="M18" i="1"/>
  <c r="N18" i="1"/>
  <c r="O18" i="1"/>
  <c r="P18" i="1"/>
  <c r="H19" i="1"/>
  <c r="I19" i="1"/>
  <c r="J19" i="1"/>
  <c r="K19" i="1"/>
  <c r="L19" i="1"/>
  <c r="M19" i="1"/>
  <c r="N19" i="1"/>
  <c r="O19" i="1"/>
  <c r="P19" i="1"/>
  <c r="H20" i="1"/>
  <c r="I20" i="1"/>
  <c r="J20" i="1"/>
  <c r="K20" i="1"/>
  <c r="L20" i="1"/>
  <c r="M20" i="1"/>
  <c r="N20" i="1"/>
  <c r="O20" i="1"/>
  <c r="P20" i="1"/>
  <c r="H21" i="1"/>
  <c r="I21" i="1"/>
  <c r="J21" i="1"/>
  <c r="K21" i="1"/>
  <c r="L21" i="1"/>
  <c r="M21" i="1"/>
  <c r="N21" i="1"/>
  <c r="O21" i="1"/>
  <c r="P21" i="1"/>
  <c r="H22" i="1"/>
  <c r="I22" i="1"/>
  <c r="J22" i="1"/>
  <c r="K22" i="1"/>
  <c r="L22" i="1"/>
  <c r="M22" i="1"/>
  <c r="N22" i="1"/>
  <c r="O22" i="1"/>
  <c r="P22" i="1"/>
  <c r="H23" i="1"/>
  <c r="I23" i="1"/>
  <c r="J23" i="1"/>
  <c r="K23" i="1"/>
  <c r="L23" i="1"/>
  <c r="M23" i="1"/>
  <c r="N23" i="1"/>
  <c r="O23" i="1"/>
  <c r="P23" i="1"/>
  <c r="H24" i="1"/>
  <c r="I24" i="1"/>
  <c r="J24" i="1"/>
  <c r="K24" i="1"/>
  <c r="L24" i="1"/>
  <c r="M24" i="1"/>
  <c r="N24" i="1"/>
  <c r="O24" i="1"/>
  <c r="P24" i="1"/>
  <c r="H25" i="1"/>
  <c r="I25" i="1"/>
  <c r="J25" i="1"/>
  <c r="K25" i="1"/>
  <c r="L25" i="1"/>
  <c r="M25" i="1"/>
  <c r="N25" i="1"/>
  <c r="O25" i="1"/>
  <c r="P25" i="1"/>
  <c r="H26" i="1"/>
  <c r="I26" i="1"/>
  <c r="J26" i="1"/>
  <c r="K26" i="1"/>
  <c r="L26" i="1"/>
  <c r="M26" i="1"/>
  <c r="N26" i="1"/>
  <c r="O26" i="1"/>
  <c r="P26" i="1"/>
  <c r="H27" i="1"/>
  <c r="I27" i="1"/>
  <c r="J27" i="1"/>
  <c r="K27" i="1"/>
  <c r="L27" i="1"/>
  <c r="M27" i="1"/>
  <c r="N27" i="1"/>
  <c r="O27" i="1"/>
  <c r="P27" i="1"/>
  <c r="H28" i="1"/>
  <c r="I28" i="1"/>
  <c r="J28" i="1"/>
  <c r="K28" i="1"/>
  <c r="L28" i="1"/>
  <c r="M28" i="1"/>
  <c r="N28" i="1"/>
  <c r="O28" i="1"/>
  <c r="P28" i="1"/>
  <c r="H29" i="1"/>
  <c r="I29" i="1"/>
  <c r="J29" i="1"/>
  <c r="K29" i="1"/>
  <c r="L29" i="1"/>
  <c r="M29" i="1"/>
  <c r="N29" i="1"/>
  <c r="O29" i="1"/>
  <c r="P29" i="1"/>
  <c r="H30" i="1"/>
  <c r="I30" i="1"/>
  <c r="J30" i="1"/>
  <c r="K30" i="1"/>
  <c r="L30" i="1"/>
  <c r="M30" i="1"/>
  <c r="N30" i="1"/>
  <c r="O30" i="1"/>
  <c r="P30" i="1"/>
  <c r="H31" i="1"/>
  <c r="I31" i="1"/>
  <c r="J31" i="1"/>
  <c r="K31" i="1"/>
  <c r="L31" i="1"/>
  <c r="M31" i="1"/>
  <c r="N31" i="1"/>
  <c r="O31" i="1"/>
  <c r="P31" i="1"/>
  <c r="H32" i="1"/>
  <c r="I32" i="1"/>
  <c r="J32" i="1"/>
  <c r="K32" i="1"/>
  <c r="L32" i="1"/>
  <c r="M32" i="1"/>
  <c r="N32" i="1"/>
  <c r="O32" i="1"/>
  <c r="P32" i="1"/>
  <c r="H33" i="1"/>
  <c r="I33" i="1"/>
  <c r="J33" i="1"/>
  <c r="K33" i="1"/>
  <c r="L33" i="1"/>
  <c r="M33" i="1"/>
  <c r="N33" i="1"/>
  <c r="O33" i="1"/>
  <c r="P33" i="1"/>
  <c r="H34" i="1"/>
  <c r="I34" i="1"/>
  <c r="J34" i="1"/>
  <c r="K34" i="1"/>
  <c r="L34" i="1"/>
  <c r="M34" i="1"/>
  <c r="N34" i="1"/>
  <c r="O34" i="1"/>
  <c r="P34" i="1"/>
  <c r="H35" i="1"/>
  <c r="I35" i="1"/>
  <c r="J35" i="1"/>
  <c r="K35" i="1"/>
  <c r="L35" i="1"/>
  <c r="M35" i="1"/>
  <c r="N35" i="1"/>
  <c r="O35" i="1"/>
  <c r="P35" i="1"/>
  <c r="H36" i="1"/>
  <c r="I36" i="1"/>
  <c r="J36" i="1"/>
  <c r="K36" i="1"/>
  <c r="L36" i="1"/>
  <c r="M36" i="1"/>
  <c r="N36" i="1"/>
  <c r="O36" i="1"/>
  <c r="P36" i="1"/>
  <c r="H37" i="1"/>
  <c r="I37" i="1"/>
  <c r="J37" i="1"/>
  <c r="K37" i="1"/>
  <c r="L37" i="1"/>
  <c r="M37" i="1"/>
  <c r="N37" i="1"/>
  <c r="O37" i="1"/>
  <c r="P37" i="1"/>
  <c r="H38" i="1"/>
  <c r="I38" i="1"/>
  <c r="J38" i="1"/>
  <c r="K38" i="1"/>
  <c r="L38" i="1"/>
  <c r="M38" i="1"/>
  <c r="N38" i="1"/>
  <c r="O38" i="1"/>
  <c r="P38" i="1"/>
  <c r="H39" i="1"/>
  <c r="I39" i="1"/>
  <c r="J39" i="1"/>
  <c r="K39" i="1"/>
  <c r="L39" i="1"/>
  <c r="M39" i="1"/>
  <c r="N39" i="1"/>
  <c r="O39" i="1"/>
  <c r="P39" i="1"/>
  <c r="H40" i="1"/>
  <c r="I40" i="1"/>
  <c r="J40" i="1"/>
  <c r="K40" i="1"/>
  <c r="L40" i="1"/>
  <c r="M40" i="1"/>
  <c r="N40" i="1"/>
  <c r="O40" i="1"/>
  <c r="P40" i="1"/>
  <c r="H41" i="1"/>
  <c r="I41" i="1"/>
  <c r="J41" i="1"/>
  <c r="K41" i="1"/>
  <c r="L41" i="1"/>
  <c r="M41" i="1"/>
  <c r="N41" i="1"/>
  <c r="O41" i="1"/>
  <c r="P41" i="1"/>
  <c r="H42" i="1"/>
  <c r="I42" i="1"/>
  <c r="J42" i="1"/>
  <c r="K42" i="1"/>
  <c r="L42" i="1"/>
  <c r="M42" i="1"/>
  <c r="N42" i="1"/>
  <c r="O42" i="1"/>
  <c r="P42" i="1"/>
  <c r="H43" i="1"/>
  <c r="I43" i="1"/>
  <c r="J43" i="1"/>
  <c r="K43" i="1"/>
  <c r="L43" i="1"/>
  <c r="M43" i="1"/>
  <c r="N43" i="1"/>
  <c r="O43" i="1"/>
  <c r="P43" i="1"/>
  <c r="H44" i="1"/>
  <c r="I44" i="1"/>
  <c r="J44" i="1"/>
  <c r="K44" i="1"/>
  <c r="L44" i="1"/>
  <c r="M44" i="1"/>
  <c r="N44" i="1"/>
  <c r="O44" i="1"/>
  <c r="P44" i="1"/>
  <c r="H45" i="1"/>
  <c r="I45" i="1"/>
  <c r="J45" i="1"/>
  <c r="K45" i="1"/>
  <c r="L45" i="1"/>
  <c r="M45" i="1"/>
  <c r="N45" i="1"/>
  <c r="O45" i="1"/>
  <c r="P45" i="1"/>
  <c r="H46" i="1"/>
  <c r="I46" i="1"/>
  <c r="J46" i="1"/>
  <c r="K46" i="1"/>
  <c r="L46" i="1"/>
  <c r="M46" i="1"/>
  <c r="N46" i="1"/>
  <c r="O46" i="1"/>
  <c r="P46" i="1"/>
  <c r="H47" i="1"/>
  <c r="I47" i="1"/>
  <c r="J47" i="1"/>
  <c r="K47" i="1"/>
  <c r="L47" i="1"/>
  <c r="M47" i="1"/>
  <c r="N47" i="1"/>
  <c r="O47" i="1"/>
  <c r="P47" i="1"/>
  <c r="H48" i="1"/>
  <c r="I48" i="1"/>
  <c r="J48" i="1"/>
  <c r="K48" i="1"/>
  <c r="L48" i="1"/>
  <c r="M48" i="1"/>
  <c r="N48" i="1"/>
  <c r="O48" i="1"/>
  <c r="P48" i="1"/>
  <c r="H49" i="1"/>
  <c r="I49" i="1"/>
  <c r="J49" i="1"/>
  <c r="K49" i="1"/>
  <c r="L49" i="1"/>
  <c r="M49" i="1"/>
  <c r="N49" i="1"/>
  <c r="O49" i="1"/>
  <c r="P49" i="1"/>
  <c r="H50" i="1"/>
  <c r="I50" i="1"/>
  <c r="J50" i="1"/>
  <c r="K50" i="1"/>
  <c r="L50" i="1"/>
  <c r="M50" i="1"/>
  <c r="N50" i="1"/>
  <c r="O50" i="1"/>
  <c r="P50" i="1"/>
  <c r="H51" i="1"/>
  <c r="I51" i="1"/>
  <c r="J51" i="1"/>
  <c r="K51" i="1"/>
  <c r="L51" i="1"/>
  <c r="M51" i="1"/>
  <c r="N51" i="1"/>
  <c r="O51" i="1"/>
  <c r="P51" i="1"/>
  <c r="H52" i="1"/>
  <c r="I52" i="1"/>
  <c r="J52" i="1"/>
  <c r="K52" i="1"/>
  <c r="L52" i="1"/>
  <c r="M52" i="1"/>
  <c r="N52" i="1"/>
  <c r="O52" i="1"/>
  <c r="P52" i="1"/>
  <c r="H53" i="1"/>
  <c r="I53" i="1"/>
  <c r="J53" i="1"/>
  <c r="K53" i="1"/>
  <c r="L53" i="1"/>
  <c r="M53" i="1"/>
  <c r="N53" i="1"/>
  <c r="O53" i="1"/>
  <c r="P53" i="1"/>
  <c r="H54" i="1"/>
  <c r="I54" i="1"/>
  <c r="J54" i="1"/>
  <c r="K54" i="1"/>
  <c r="L54" i="1"/>
  <c r="M54" i="1"/>
  <c r="N54" i="1"/>
  <c r="O54" i="1"/>
  <c r="P54" i="1"/>
  <c r="H55" i="1"/>
  <c r="I55" i="1"/>
  <c r="J55" i="1"/>
  <c r="K55" i="1"/>
  <c r="L55" i="1"/>
  <c r="M55" i="1"/>
  <c r="N55" i="1"/>
  <c r="O55" i="1"/>
  <c r="P55" i="1"/>
  <c r="H56" i="1"/>
  <c r="I56" i="1"/>
  <c r="J56" i="1"/>
  <c r="K56" i="1"/>
  <c r="L56" i="1"/>
  <c r="M56" i="1"/>
  <c r="N56" i="1"/>
  <c r="O56" i="1"/>
  <c r="P56" i="1"/>
  <c r="H57" i="1"/>
  <c r="I57" i="1"/>
  <c r="J57" i="1"/>
  <c r="K57" i="1"/>
  <c r="L57" i="1"/>
  <c r="M57" i="1"/>
  <c r="N57" i="1"/>
  <c r="O57" i="1"/>
  <c r="P57" i="1"/>
  <c r="H58" i="1"/>
  <c r="I58" i="1"/>
  <c r="J58" i="1"/>
  <c r="K58" i="1"/>
  <c r="L58" i="1"/>
  <c r="M58" i="1"/>
  <c r="N58" i="1"/>
  <c r="O58" i="1"/>
  <c r="P58" i="1"/>
  <c r="H59" i="1"/>
  <c r="I59" i="1"/>
  <c r="J59" i="1"/>
  <c r="K59" i="1"/>
  <c r="L59" i="1"/>
  <c r="M59" i="1"/>
  <c r="N59" i="1"/>
  <c r="O59" i="1"/>
  <c r="P59" i="1"/>
  <c r="H60" i="1"/>
  <c r="I60" i="1"/>
  <c r="J60" i="1"/>
  <c r="K60" i="1"/>
  <c r="L60" i="1"/>
  <c r="M60" i="1"/>
  <c r="N60" i="1"/>
  <c r="O60" i="1"/>
  <c r="P60" i="1"/>
  <c r="H61" i="1"/>
  <c r="I61" i="1"/>
  <c r="J61" i="1"/>
  <c r="K61" i="1"/>
  <c r="L61" i="1"/>
  <c r="M61" i="1"/>
  <c r="N61" i="1"/>
  <c r="O61" i="1"/>
  <c r="P61" i="1"/>
  <c r="H62" i="1"/>
  <c r="I62" i="1"/>
  <c r="J62" i="1"/>
  <c r="K62" i="1"/>
  <c r="L62" i="1"/>
  <c r="M62" i="1"/>
  <c r="N62" i="1"/>
  <c r="O62" i="1"/>
  <c r="P62" i="1"/>
  <c r="H63" i="1"/>
  <c r="I63" i="1"/>
  <c r="J63" i="1"/>
  <c r="K63" i="1"/>
  <c r="L63" i="1"/>
  <c r="M63" i="1"/>
  <c r="N63" i="1"/>
  <c r="O63" i="1"/>
  <c r="P63" i="1"/>
  <c r="H64" i="1"/>
  <c r="I64" i="1"/>
  <c r="J64" i="1"/>
  <c r="K64" i="1"/>
  <c r="L64" i="1"/>
  <c r="M64" i="1"/>
  <c r="N64" i="1"/>
  <c r="O64" i="1"/>
  <c r="P64" i="1"/>
  <c r="H65" i="1"/>
  <c r="I65" i="1"/>
  <c r="J65" i="1"/>
  <c r="K65" i="1"/>
  <c r="L65" i="1"/>
  <c r="M65" i="1"/>
  <c r="N65" i="1"/>
  <c r="O65" i="1"/>
  <c r="P65" i="1"/>
  <c r="H66" i="1"/>
  <c r="I66" i="1"/>
  <c r="J66" i="1"/>
  <c r="K66" i="1"/>
  <c r="L66" i="1"/>
  <c r="M66" i="1"/>
  <c r="N66" i="1"/>
  <c r="O66" i="1"/>
  <c r="P66" i="1"/>
  <c r="H67" i="1"/>
  <c r="I67" i="1"/>
  <c r="J67" i="1"/>
  <c r="K67" i="1"/>
  <c r="L67" i="1"/>
  <c r="M67" i="1"/>
  <c r="N67" i="1"/>
  <c r="O67" i="1"/>
  <c r="P67" i="1"/>
  <c r="H68" i="1"/>
  <c r="I68" i="1"/>
  <c r="J68" i="1"/>
  <c r="K68" i="1"/>
  <c r="L68" i="1"/>
  <c r="M68" i="1"/>
  <c r="N68" i="1"/>
  <c r="O68" i="1"/>
  <c r="P68" i="1"/>
  <c r="H69" i="1"/>
  <c r="I69" i="1"/>
  <c r="J69" i="1"/>
  <c r="K69" i="1"/>
  <c r="L69" i="1"/>
  <c r="M69" i="1"/>
  <c r="N69" i="1"/>
  <c r="O69" i="1"/>
  <c r="P69" i="1"/>
  <c r="H70" i="1"/>
  <c r="I70" i="1"/>
  <c r="J70" i="1"/>
  <c r="K70" i="1"/>
  <c r="L70" i="1"/>
  <c r="M70" i="1"/>
  <c r="N70" i="1"/>
  <c r="O70" i="1"/>
  <c r="P70" i="1"/>
  <c r="H71" i="1"/>
  <c r="I71" i="1"/>
  <c r="J71" i="1"/>
  <c r="K71" i="1"/>
  <c r="L71" i="1"/>
  <c r="M71" i="1"/>
  <c r="N71" i="1"/>
  <c r="O71" i="1"/>
  <c r="P71" i="1"/>
  <c r="H72" i="1"/>
  <c r="I72" i="1"/>
  <c r="J72" i="1"/>
  <c r="K72" i="1"/>
  <c r="L72" i="1"/>
  <c r="M72" i="1"/>
  <c r="N72" i="1"/>
  <c r="O72" i="1"/>
  <c r="P72" i="1"/>
  <c r="H73" i="1"/>
  <c r="I73" i="1"/>
  <c r="J73" i="1"/>
  <c r="K73" i="1"/>
  <c r="L73" i="1"/>
  <c r="M73" i="1"/>
  <c r="N73" i="1"/>
  <c r="O73" i="1"/>
  <c r="P73" i="1"/>
  <c r="H74" i="1"/>
  <c r="I74" i="1"/>
  <c r="J74" i="1"/>
  <c r="K74" i="1"/>
  <c r="L74" i="1"/>
  <c r="M74" i="1"/>
  <c r="N74" i="1"/>
  <c r="O74" i="1"/>
  <c r="P74" i="1"/>
  <c r="H75" i="1"/>
  <c r="I75" i="1"/>
  <c r="J75" i="1"/>
  <c r="K75" i="1"/>
  <c r="L75" i="1"/>
  <c r="M75" i="1"/>
  <c r="N75" i="1"/>
  <c r="O75" i="1"/>
  <c r="P75" i="1"/>
  <c r="H76" i="1"/>
  <c r="I76" i="1"/>
  <c r="J76" i="1"/>
  <c r="K76" i="1"/>
  <c r="L76" i="1"/>
  <c r="M76" i="1"/>
  <c r="N76" i="1"/>
  <c r="O76" i="1"/>
  <c r="P76" i="1"/>
  <c r="H77" i="1"/>
  <c r="I77" i="1"/>
  <c r="J77" i="1"/>
  <c r="K77" i="1"/>
  <c r="L77" i="1"/>
  <c r="M77" i="1"/>
  <c r="N77" i="1"/>
  <c r="O77" i="1"/>
  <c r="P77" i="1"/>
  <c r="H78" i="1"/>
  <c r="I78" i="1"/>
  <c r="J78" i="1"/>
  <c r="K78" i="1"/>
  <c r="L78" i="1"/>
  <c r="M78" i="1"/>
  <c r="N78" i="1"/>
  <c r="O78" i="1"/>
  <c r="P78" i="1"/>
  <c r="H79" i="1"/>
  <c r="I79" i="1"/>
  <c r="J79" i="1"/>
  <c r="K79" i="1"/>
  <c r="L79" i="1"/>
  <c r="M79" i="1"/>
  <c r="N79" i="1"/>
  <c r="O79" i="1"/>
  <c r="P79" i="1"/>
  <c r="H80" i="1"/>
  <c r="I80" i="1"/>
  <c r="J80" i="1"/>
  <c r="K80" i="1"/>
  <c r="L80" i="1"/>
  <c r="M80" i="1"/>
  <c r="N80" i="1"/>
  <c r="O80" i="1"/>
  <c r="P80" i="1"/>
  <c r="H81" i="1"/>
  <c r="I81" i="1"/>
  <c r="J81" i="1"/>
  <c r="K81" i="1"/>
  <c r="L81" i="1"/>
  <c r="M81" i="1"/>
  <c r="N81" i="1"/>
  <c r="O81" i="1"/>
  <c r="P81" i="1"/>
  <c r="H82" i="1"/>
  <c r="I82" i="1"/>
  <c r="J82" i="1"/>
  <c r="K82" i="1"/>
  <c r="L82" i="1"/>
  <c r="M82" i="1"/>
  <c r="N82" i="1"/>
  <c r="O82" i="1"/>
  <c r="P82" i="1"/>
  <c r="H83" i="1"/>
  <c r="I83" i="1"/>
  <c r="J83" i="1"/>
  <c r="K83" i="1"/>
  <c r="L83" i="1"/>
  <c r="M83" i="1"/>
  <c r="N83" i="1"/>
  <c r="O83" i="1"/>
  <c r="P83" i="1"/>
  <c r="H84" i="1"/>
  <c r="I84" i="1"/>
  <c r="J84" i="1"/>
  <c r="K84" i="1"/>
  <c r="L84" i="1"/>
  <c r="M84" i="1"/>
  <c r="N84" i="1"/>
  <c r="O84" i="1"/>
  <c r="P84" i="1"/>
  <c r="O7" i="1"/>
  <c r="N7" i="1"/>
  <c r="M7" i="1"/>
  <c r="L7" i="1"/>
  <c r="K7" i="1"/>
  <c r="J7" i="1"/>
  <c r="I7" i="1"/>
  <c r="H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7" i="1"/>
  <c r="S7" i="1" l="1"/>
</calcChain>
</file>

<file path=xl/sharedStrings.xml><?xml version="1.0" encoding="utf-8"?>
<sst xmlns="http://schemas.openxmlformats.org/spreadsheetml/2006/main" count="3833" uniqueCount="967">
  <si>
    <t>Zone d'Investissement</t>
  </si>
  <si>
    <t>Catégorie Morningstar</t>
  </si>
  <si>
    <t>ISIN</t>
  </si>
  <si>
    <t>Nom</t>
  </si>
  <si>
    <t>Notation  Morningstar</t>
  </si>
  <si>
    <t>Frais de gestion</t>
  </si>
  <si>
    <t>Euroland</t>
  </si>
  <si>
    <t>Europe</t>
  </si>
  <si>
    <t>Global</t>
  </si>
  <si>
    <t>Global Emerging Mkts</t>
  </si>
  <si>
    <t>Classes d'actifs</t>
  </si>
  <si>
    <t>Société de gestion</t>
  </si>
  <si>
    <t>Euro</t>
  </si>
  <si>
    <t>Devise de libellé</t>
  </si>
  <si>
    <t>Date de création</t>
  </si>
  <si>
    <t>Oui</t>
  </si>
  <si>
    <t>États-Unis d'Amérique</t>
  </si>
  <si>
    <t>France</t>
  </si>
  <si>
    <t>Japon</t>
  </si>
  <si>
    <t>Asia Pacific ex Japan ex Australia</t>
  </si>
  <si>
    <t>Performance 2022</t>
  </si>
  <si>
    <t>Réplication (synthétique ou physique)</t>
  </si>
  <si>
    <t>SRI Value</t>
  </si>
  <si>
    <t>EU SFDR Fund type (Article 8 or Article 9)</t>
  </si>
  <si>
    <t>ISR ECO Label</t>
  </si>
  <si>
    <t>Article 8</t>
  </si>
  <si>
    <t>Not Stated</t>
  </si>
  <si>
    <t>LU1829221024</t>
  </si>
  <si>
    <t>LU1681038672</t>
  </si>
  <si>
    <t>Amundi IS Russell 2000 ETF-C EUR</t>
  </si>
  <si>
    <t>LU1681048804</t>
  </si>
  <si>
    <t>LU1681047236</t>
  </si>
  <si>
    <t>LU1861137484</t>
  </si>
  <si>
    <t>LU1681046931</t>
  </si>
  <si>
    <t>Amundi IS CAC 40 ESG DR ETF-C</t>
  </si>
  <si>
    <t>LU1681044720</t>
  </si>
  <si>
    <t>Amundi IS MSCI Switzerland ETF-C EUR</t>
  </si>
  <si>
    <t>Suisse</t>
  </si>
  <si>
    <t>LU1437025023</t>
  </si>
  <si>
    <t>Royaume-Uni</t>
  </si>
  <si>
    <t>FR0010655712</t>
  </si>
  <si>
    <t>Amundi ETF DAX DR</t>
  </si>
  <si>
    <t>Allemagne</t>
  </si>
  <si>
    <t>LU1681044647</t>
  </si>
  <si>
    <t>Amundi IS MSCI Nordic ETF-C</t>
  </si>
  <si>
    <t>Europe (North)</t>
  </si>
  <si>
    <t>LU1602144732</t>
  </si>
  <si>
    <t>LU1602144906</t>
  </si>
  <si>
    <t>LU1861138961</t>
  </si>
  <si>
    <t>LU1681044480</t>
  </si>
  <si>
    <t>Amundi IS MSCI Em Asia ETF-C EUR</t>
  </si>
  <si>
    <t>Asia Emerging Mkts</t>
  </si>
  <si>
    <t>LU1681045024</t>
  </si>
  <si>
    <t>Amundi IS MSCI Em Latin America ETF-C €</t>
  </si>
  <si>
    <t>Amérique Latine</t>
  </si>
  <si>
    <t>LU1681045370</t>
  </si>
  <si>
    <t>LU1681043912</t>
  </si>
  <si>
    <t>Chine</t>
  </si>
  <si>
    <t>LU1829218749</t>
  </si>
  <si>
    <t>LU1834988278</t>
  </si>
  <si>
    <t>LU2023678878</t>
  </si>
  <si>
    <t>LU1834988518</t>
  </si>
  <si>
    <t>LU1834987890</t>
  </si>
  <si>
    <t>LU1681039480</t>
  </si>
  <si>
    <t>Amundi IS FTSE EPRA Europe RE ETF-C</t>
  </si>
  <si>
    <t>LU0533033238</t>
  </si>
  <si>
    <t>LU2037748345</t>
  </si>
  <si>
    <t>FR0010527275</t>
  </si>
  <si>
    <t>FR0010930644</t>
  </si>
  <si>
    <t>FR0010524777</t>
  </si>
  <si>
    <t>LU1563454310</t>
  </si>
  <si>
    <t>IE00BMVB5K07</t>
  </si>
  <si>
    <t>Vanguard LifeStrategy 20% Eq ETF EUR Acc</t>
  </si>
  <si>
    <t>IE00BMVB5M21</t>
  </si>
  <si>
    <t>Vanguard LifeStrategy 40% Eq ETF EUR Acc</t>
  </si>
  <si>
    <t>IE00BMVB5P51</t>
  </si>
  <si>
    <t>Vanguard LifeStrategy 60% Eq ETF EUR Acc</t>
  </si>
  <si>
    <t>IE00BMVB5R75</t>
  </si>
  <si>
    <t>Vanguard LifeStrategy 80% Eq ETF EUR Acc</t>
  </si>
  <si>
    <t>Europe ETF  - Actions Internationales Gdes Cap. Mixte</t>
  </si>
  <si>
    <t>Amundi Luxembourg S.A.</t>
  </si>
  <si>
    <t>Europe ETF  - Actions Etats-Unis Gdes Cap. Mixte</t>
  </si>
  <si>
    <t>Europe ETF  - Actions Etats-Unis Gdes Cap. Croissance</t>
  </si>
  <si>
    <t>Amundi Asset Management</t>
  </si>
  <si>
    <t>Europe ETF  - Actions Etats-Unis Petites Cap.</t>
  </si>
  <si>
    <t>Europe ETF  - Actions Zone Euro Grandes Cap.</t>
  </si>
  <si>
    <t>Europe ETF  - Actions Europe Gdes Cap. Mixte</t>
  </si>
  <si>
    <t>Europe ETF  - UK Large-Cap Equity</t>
  </si>
  <si>
    <t>Europe ETF  - Germany Equity</t>
  </si>
  <si>
    <t>Europe ETF  - Actions Europe du Nord</t>
  </si>
  <si>
    <t>Europe ETF  - Pacific ex-Japan Equity</t>
  </si>
  <si>
    <t>Europe ETF  - Actions Marchés Emergents</t>
  </si>
  <si>
    <t>Europe ETF  - Actions Asie hors Japon</t>
  </si>
  <si>
    <t>Europe ETF  - Actions Amérique Latine</t>
  </si>
  <si>
    <t>Europe ETF  - Actions Chine</t>
  </si>
  <si>
    <t>Europe ETF  - Matières Premières - Divers</t>
  </si>
  <si>
    <t>Europe ETF  - Actions Secteur Métaux Précieux</t>
  </si>
  <si>
    <t>Europe ETF  - Actions Secteur Energie</t>
  </si>
  <si>
    <t>Europe ETF  - Actions Secteur Technologies</t>
  </si>
  <si>
    <t>Europe ETF  - Actions Secteur Matériaux &amp; Industrie</t>
  </si>
  <si>
    <t>Europe ETF  - Immobilier - Indirect Europe</t>
  </si>
  <si>
    <t>Europe ETF  - Actions Secteur Santé</t>
  </si>
  <si>
    <t>Europe ETF  - Actions Secteur Finance</t>
  </si>
  <si>
    <t>Europe ETF  - Actions Secteur Eau</t>
  </si>
  <si>
    <t>Europe ETF  - Actions Secteur Energies Alternatives</t>
  </si>
  <si>
    <t>Europe ETF  - Allocation EUR Prudente - International</t>
  </si>
  <si>
    <t>Vanguard Group (Ireland) Limited</t>
  </si>
  <si>
    <t>Europe ETF  - Allocation EUR Modérée - International</t>
  </si>
  <si>
    <t>Europe ETF  - Allocation EUR Agressive - International</t>
  </si>
  <si>
    <t>Article SFDR</t>
  </si>
  <si>
    <t>SRI</t>
  </si>
  <si>
    <t>Physique</t>
  </si>
  <si>
    <t>Synthétique</t>
  </si>
  <si>
    <t>Article 6</t>
  </si>
  <si>
    <t>Actions</t>
  </si>
  <si>
    <t>LU0496786574</t>
  </si>
  <si>
    <t>LU1861132840</t>
  </si>
  <si>
    <t>LU1287023185</t>
  </si>
  <si>
    <t>LU1377382368</t>
  </si>
  <si>
    <t>Amundi Ireland Limited</t>
  </si>
  <si>
    <t>FR0007052782</t>
  </si>
  <si>
    <t>LU1834986900</t>
  </si>
  <si>
    <t>IE00BG0J4C88</t>
  </si>
  <si>
    <t>Frais de gestion %</t>
  </si>
  <si>
    <t>LU2089238625</t>
  </si>
  <si>
    <t>LU1900066207</t>
  </si>
  <si>
    <t>LU1900068914</t>
  </si>
  <si>
    <t>FR0007056841</t>
  </si>
  <si>
    <t>IE000R85HL30</t>
  </si>
  <si>
    <t>FR0013380607</t>
  </si>
  <si>
    <t>LU1681043086</t>
  </si>
  <si>
    <t>LU1650492330</t>
  </si>
  <si>
    <t>IE000MYCJA42</t>
  </si>
  <si>
    <t>IE00BF20LF40</t>
  </si>
  <si>
    <t>IE000BI8OT95</t>
  </si>
  <si>
    <t>FR0010315770</t>
  </si>
  <si>
    <t>LU1681043599</t>
  </si>
  <si>
    <t>IE000Y77LGG9</t>
  </si>
  <si>
    <t>IE00BYZK4883</t>
  </si>
  <si>
    <t>IE00BYZK4776</t>
  </si>
  <si>
    <t>LU1681048630</t>
  </si>
  <si>
    <t>LU2611731824</t>
  </si>
  <si>
    <t>LU2194447293</t>
  </si>
  <si>
    <t>LU0533032859</t>
  </si>
  <si>
    <t>IE000FF2EBQ8</t>
  </si>
  <si>
    <t>LU0533033667</t>
  </si>
  <si>
    <t>LU1650487413</t>
  </si>
  <si>
    <t>LU1650488494</t>
  </si>
  <si>
    <t>LU1287023003</t>
  </si>
  <si>
    <t>IE00BYWZ0440</t>
  </si>
  <si>
    <t>LU1834983477</t>
  </si>
  <si>
    <t>Amundi STOXX Eurp 600 Ey ESG Scrn ETFAcc</t>
  </si>
  <si>
    <t>Amundi STOXX Europe 600 Hlthcare ETF Acc</t>
  </si>
  <si>
    <t>Amundi STOXX Europe 600 Tech ETF Acc</t>
  </si>
  <si>
    <t>Amundi MSCI Brazil ETF Acc</t>
  </si>
  <si>
    <t>Amundi DJ Industrial Average ETF Dist</t>
  </si>
  <si>
    <t>Amundi CAC 40 ETF Acc</t>
  </si>
  <si>
    <t>Amundi CAC 40 ETF Dist</t>
  </si>
  <si>
    <t>BNPP E Low Carbon 100 Europe PAB® ETF</t>
  </si>
  <si>
    <t>iShares MSCI Europe Mid Cap ETF EUR Acc</t>
  </si>
  <si>
    <t>Amundi MSCI Wld SRIClmtNtZrAmbtPABETF€A</t>
  </si>
  <si>
    <t>iShares Digital Security ETF USD Acc</t>
  </si>
  <si>
    <t>iShares Digitalisation ETF USD Acc</t>
  </si>
  <si>
    <t>iShares Healthcare Innov ETF USD Acc</t>
  </si>
  <si>
    <t>Amundi BlmbrgEqualweightCmdexAgrETFAcc</t>
  </si>
  <si>
    <t>Amundi NYSE Arca Gold BUGS ETF USD Dis</t>
  </si>
  <si>
    <t>BNPP E ECPI Global ESG Blue Ecnmy ETFCap</t>
  </si>
  <si>
    <t>Amundi MSCI World HealthCare ETF EUR Acc</t>
  </si>
  <si>
    <t>Amundi MSCI World Financials ETF EUR Acc</t>
  </si>
  <si>
    <t>BNP Paribas EASY ECPI GlbESGInfrasETFEUR</t>
  </si>
  <si>
    <t>Amundi MSCI World Info Tech ETF EUR Acc</t>
  </si>
  <si>
    <t>Amundi Euro Govt Bd 1-3Y ETF Acc</t>
  </si>
  <si>
    <t>Amundi Euro Govt Bd 3-5Y ETF Acc</t>
  </si>
  <si>
    <t>Amundi Euro Govt Bd 5-7Y ETF Acc</t>
  </si>
  <si>
    <t>Amundi Euro Govt Bd 7-10Y ETF Acc</t>
  </si>
  <si>
    <t>iShares Global HY Corp Bd ETF USD Acc</t>
  </si>
  <si>
    <t>Amundi Glb Aggt Green Bd ETF Acc</t>
  </si>
  <si>
    <t>Amundi STOXX Europe 600 Banks ETF Acc</t>
  </si>
  <si>
    <t>Amundi STOXX Europe 600 Indstr ETF Acc</t>
  </si>
  <si>
    <t>Brésil</t>
  </si>
  <si>
    <t>Inde</t>
  </si>
  <si>
    <t>Global - Developed</t>
  </si>
  <si>
    <t>Dollar américain</t>
  </si>
  <si>
    <t>Europe ETF  - Obligations EUR Emprunts Privés</t>
  </si>
  <si>
    <t>Europe ETF  - Actions Brésil</t>
  </si>
  <si>
    <t>Europe ETF  - France Equity</t>
  </si>
  <si>
    <t>Europe ETF  - Actions Inde</t>
  </si>
  <si>
    <t>Europe ETF  - Autres actions</t>
  </si>
  <si>
    <t>Europe ETF  - Switzerland Equity</t>
  </si>
  <si>
    <t>Europe ETF  - Actions Europe Moyennes Cap.</t>
  </si>
  <si>
    <t>Europe ETF  - Actions Secteur Biens Conso. &amp; Services</t>
  </si>
  <si>
    <t>Europe ETF  - Actions Secteur Infrastructures</t>
  </si>
  <si>
    <t>Europe ETF  - Obligations EUR Emprunts d'Etat Court Terme</t>
  </si>
  <si>
    <t>Europe ETF  - Obligations EUR Emprunts d'Etat</t>
  </si>
  <si>
    <t>Europe ETF  - Obligations Internationales Haut Rendement</t>
  </si>
  <si>
    <t>BNP Paribas Asset Management Luxembourg</t>
  </si>
  <si>
    <t>BlackRock Asset Management Ireland - ETF</t>
  </si>
  <si>
    <t>BNP PARIBAS ASSET MANAGEMENT Europe</t>
  </si>
  <si>
    <t>Performance 2023</t>
  </si>
  <si>
    <t>Indice de référence</t>
  </si>
  <si>
    <t>Catégorie</t>
  </si>
  <si>
    <t>Description</t>
  </si>
  <si>
    <t>Obligations</t>
  </si>
  <si>
    <t>Mixte</t>
  </si>
  <si>
    <t>Géographique</t>
  </si>
  <si>
    <t>Sectorielle</t>
  </si>
  <si>
    <t>Thématique</t>
  </si>
  <si>
    <t>Obligataire</t>
  </si>
  <si>
    <t>Allocation</t>
  </si>
  <si>
    <t>Zone Euro</t>
  </si>
  <si>
    <t>Europe du Nord</t>
  </si>
  <si>
    <t>Asie Pacifique (hors Japon)</t>
  </si>
  <si>
    <t>Marchés Émergents</t>
  </si>
  <si>
    <t>Asie Émergente</t>
  </si>
  <si>
    <t>Technologie</t>
  </si>
  <si>
    <t>Matières Premières</t>
  </si>
  <si>
    <t>Digital</t>
  </si>
  <si>
    <t>Industrie</t>
  </si>
  <si>
    <t>Immobilier</t>
  </si>
  <si>
    <t>Santé</t>
  </si>
  <si>
    <t>Smart City</t>
  </si>
  <si>
    <t>Eau</t>
  </si>
  <si>
    <t>Hydrogène</t>
  </si>
  <si>
    <t>Energies alternatives</t>
  </si>
  <si>
    <t>Souverain et entreprises</t>
  </si>
  <si>
    <t>Entreprises</t>
  </si>
  <si>
    <t>Amérique du Nord</t>
  </si>
  <si>
    <t>Cyber Sécurité</t>
  </si>
  <si>
    <t>Intelligence Artificielle</t>
  </si>
  <si>
    <t>Life Sciences</t>
  </si>
  <si>
    <t>Luxe</t>
  </si>
  <si>
    <t>Métaux Précieux</t>
  </si>
  <si>
    <t>Océans</t>
  </si>
  <si>
    <t>Services Financiers</t>
  </si>
  <si>
    <t>Infrastructures</t>
  </si>
  <si>
    <t>Maturity Bucket</t>
  </si>
  <si>
    <t>Banque</t>
  </si>
  <si>
    <t>Maturity bucket</t>
  </si>
  <si>
    <t>Non</t>
  </si>
  <si>
    <t>Annual Ret 2023 Devise de libellé</t>
  </si>
  <si>
    <t>Annual Ret 2022 Devise de libellé</t>
  </si>
  <si>
    <t>Annual Ret 2021 Devise de libellé</t>
  </si>
  <si>
    <t>Annual Ret 2020 Devise de libellé</t>
  </si>
  <si>
    <t>Primary Prospectus Benchmark</t>
  </si>
  <si>
    <t>Date du portefeuille</t>
  </si>
  <si>
    <t>Statu de  distribution</t>
  </si>
  <si>
    <t>FSE DAX NR EUR</t>
  </si>
  <si>
    <t>Cap</t>
  </si>
  <si>
    <t>S&amp;P 500 NR USD</t>
  </si>
  <si>
    <t>Dist</t>
  </si>
  <si>
    <t>NASDAQ 100 NR USD</t>
  </si>
  <si>
    <t>Europe ETF  - Actions Etats-Unis Gdes Cap. Value</t>
  </si>
  <si>
    <t>DJ Industrial Average NR USD</t>
  </si>
  <si>
    <t>CAC 40 ESG NR EUR</t>
  </si>
  <si>
    <t>Euronext Paris CAC 40 GR EUR</t>
  </si>
  <si>
    <t>A/I</t>
  </si>
  <si>
    <t>MSCI World NR USD</t>
  </si>
  <si>
    <t>EURO STOXX 50 NR EUR</t>
  </si>
  <si>
    <t>MSCI World/Information Tech NR USD</t>
  </si>
  <si>
    <t>No benchmark</t>
  </si>
  <si>
    <t>MSCI EM Latin America NR USD</t>
  </si>
  <si>
    <t>MSCI EM Asia NR USD</t>
  </si>
  <si>
    <t>Low Carbon 100 Europe PAB NR EUR</t>
  </si>
  <si>
    <t>MSCI Europe Mid Cap NR EUR</t>
  </si>
  <si>
    <t>MSCI Nordic Countries NR EUR</t>
  </si>
  <si>
    <t>MSCI World/Health Care NR USD</t>
  </si>
  <si>
    <t>MSCI World/Financials NR USD</t>
  </si>
  <si>
    <t>MSCI ACWI IMI Water ESG Filtered NR USD</t>
  </si>
  <si>
    <t>Bloomberg Euro Trsy 50bn 3-5 Y Bd NR EUR</t>
  </si>
  <si>
    <t>BBgBarc EUR Trsy 50bn 5-7 Y Bd TR EUR</t>
  </si>
  <si>
    <t>BBgBarc EUR Trsy 50bn 7-10 Y Bd TR EUR</t>
  </si>
  <si>
    <t>MSCI NA ESG Broad CTB Sl NR USD</t>
  </si>
  <si>
    <t>MSCI Brazil NR USD</t>
  </si>
  <si>
    <t>MSCI Europe SRI filtered PAB NR EUR</t>
  </si>
  <si>
    <t>MSCI WORLD SRI filtered PAB NR USD</t>
  </si>
  <si>
    <t>MSCI India NR USD</t>
  </si>
  <si>
    <t>MSCI JAPAN ESG Broad CTB Slct NR JPY</t>
  </si>
  <si>
    <t>MSCI EM NR USD</t>
  </si>
  <si>
    <t>S&amp;P Global Luxury NR USD</t>
  </si>
  <si>
    <t>NYSE Arca Gold Bugs NR USD</t>
  </si>
  <si>
    <t>STOXX Europe 600 Health Care NR EUR</t>
  </si>
  <si>
    <t>MSCI China Tch IMIAlSrSkConESGFil NR USD</t>
  </si>
  <si>
    <t>STOXX Global Digital Security NR USD</t>
  </si>
  <si>
    <t>MSCI ACWI IMI New Energy ESG Filt NR USD</t>
  </si>
  <si>
    <t>MSCI ACWI IMI Robt&amp;AI ESG Fil NR USD</t>
  </si>
  <si>
    <t>Bloomberg Euro Corp TR EUR</t>
  </si>
  <si>
    <t>Bloomberg Euro Trsy 50BN 1-3 Y Bd NR EUR</t>
  </si>
  <si>
    <t>STOXX Europe 600 Banks NR EUR</t>
  </si>
  <si>
    <t>MSCI USA SRI filtered PAB NR USD</t>
  </si>
  <si>
    <t>Russell 2000 NR USD</t>
  </si>
  <si>
    <t>MSCI EM SRI Filterd PAB NR USD</t>
  </si>
  <si>
    <t>MSCI Switzerland NR EUR</t>
  </si>
  <si>
    <t>FTSE EPRA Nareit Developed Europe NR EUR</t>
  </si>
  <si>
    <t>STOXX Europe 600 Technology NR EUR</t>
  </si>
  <si>
    <t>STOXX Global Digitalisation TR USD</t>
  </si>
  <si>
    <t>STOXX Global Breakthrough Healthcare</t>
  </si>
  <si>
    <t>MSCI ACWI IMI Smt Cities ESG Fil NR USD</t>
  </si>
  <si>
    <t>Markit iBoxx Gbl DM Liq HY Capped TR USD</t>
  </si>
  <si>
    <t>Europe ETF  - Global Diversified Bond</t>
  </si>
  <si>
    <t>Solactive Green Bond EUR USD IG TR EUR</t>
  </si>
  <si>
    <t>MSCI Pacific ex JPN SRI filt PAB NR EUR</t>
  </si>
  <si>
    <t>MSCI China Sel ESG R&amp;T Leaders NR USD</t>
  </si>
  <si>
    <t>MSCI UK IMI filtered PAB NR GBP</t>
  </si>
  <si>
    <t>FTSE 100 TR GBP</t>
  </si>
  <si>
    <t>Bloomberg Engy &amp; Mtls EW TR EUR</t>
  </si>
  <si>
    <t>STOXX Eur600 Ind Inds 30-15 NR EUR</t>
  </si>
  <si>
    <t>ECPI Global ESG Infrast Equity NR EUR</t>
  </si>
  <si>
    <t>ECPI Global ESG Blue Economy NR EUR</t>
  </si>
  <si>
    <t>Performance 2024</t>
  </si>
  <si>
    <t>Énergie</t>
  </si>
  <si>
    <t>Amundi Nasdaq-100 II UCITS ETF Acc</t>
  </si>
  <si>
    <t>Amundi Russell 2000 UCITS ETF - EUR (C)</t>
  </si>
  <si>
    <t>Amundi S&amp;P 500 UCITS ETF - EUR (C)</t>
  </si>
  <si>
    <t>Amundi EURO STOXX 50 UCITS ETF DR - EUR (C)</t>
  </si>
  <si>
    <t>Amundi Index MSCI Europe SRI PAB UCITS ETF DR (C)</t>
  </si>
  <si>
    <t>Amundi CAC 40 ESG UCITS ETF DR - EUR (C)</t>
  </si>
  <si>
    <t>Amundi MSCI Switzerland UCITS ETF - EUR (C)</t>
  </si>
  <si>
    <t>Amundi MSCI UK IMI SRI PAB UCITS ETF DR - EUR (C)</t>
  </si>
  <si>
    <t>Amundi ETF DAX UCITS ETF DR</t>
  </si>
  <si>
    <t>Amundi MSCI Nordic UCITS ETF - EUR (C)</t>
  </si>
  <si>
    <t>Amundi MSCI Japan ESG Climate Net Zero Ambition CTB UCITS ETF EUR Acc</t>
  </si>
  <si>
    <t>Amundi Index MSCI Pacific Ex Japan SRI PAB UCITS ETF DR - EUR (C)</t>
  </si>
  <si>
    <t>Amundi Index MSCI Emerging Markets SRI PAB UCITS ETF DR (C)</t>
  </si>
  <si>
    <t>Amundi MSCI Em Asia UCITS ETF - EUR (C)</t>
  </si>
  <si>
    <t>Amundi MSCI EM Latin America UCITS ETF - EUR (C)</t>
  </si>
  <si>
    <t>Amundi MSCI Emerging Markets UCITS ETF - EUR (C)</t>
  </si>
  <si>
    <t>Amundi MSCI China Tech ESG Screened UCITS ETF EUR Acc</t>
  </si>
  <si>
    <t>Amundi Bloomberg Equal-weight Commodity ex-Agriculture UCITS ETF Acc</t>
  </si>
  <si>
    <t>Amundi STOXX Europe 600 Energy ESG Screened UCITS ETF Acc</t>
  </si>
  <si>
    <t>Amundi MSCI Digital Economy ESG Screened UCITS ETF Acc</t>
  </si>
  <si>
    <t>Amundi STOXX Europe 600 Technology UCITS ETF Acc</t>
  </si>
  <si>
    <t>Amundi STOXX Europe 600 Industrials UCITS ETF Acc</t>
  </si>
  <si>
    <t>Amundi FTSE Epra Europe Real Estate UCITS ETF - EUR (C)</t>
  </si>
  <si>
    <t>Amundi MSCI World Health Care UCITS ETF EUR Acc</t>
  </si>
  <si>
    <t>Amundi MSCI Smart Cities ESG Screened UCITS ETF – Acc</t>
  </si>
  <si>
    <t>Amundi MSCI Water ESG Screened UCITS ETF Dist</t>
  </si>
  <si>
    <t>Amundi Global Hydrogen ESG Screened UCITS ETF - Acc</t>
  </si>
  <si>
    <t>Amundi MSCI New Energy ESG Screened UCITS ETF Dist</t>
  </si>
  <si>
    <t>Amundi Global Aggregate Green Bond UCITS ETF Acc</t>
  </si>
  <si>
    <t>Amundi STOXX Europe 600 Healthcare UCITS ETF Acc</t>
  </si>
  <si>
    <t>Vanguard LifeStrategy® 20% Equity UCITS ETF - (EUR) Accumulating</t>
  </si>
  <si>
    <t>Vanguard LifeStrategy® 40% Equity UCITS ETF - (EUR) Accumulating</t>
  </si>
  <si>
    <t>Vanguard LifeStrategy® 60% Equity UCITS ETF - (EUR) Accumulating</t>
  </si>
  <si>
    <t>Vanguard LifeStrategy® 80% Equity UCITS ETF - (EUR) Accumulating</t>
  </si>
  <si>
    <t>Amundi EUR Corporate Bond UCITS ETF DR – EUR (C)</t>
  </si>
  <si>
    <t>Amundi MSCI Brazil UCITS ETF Acc</t>
  </si>
  <si>
    <t>Amundi MSCI China ESG Leaders Extra UCITS ETF Acc</t>
  </si>
  <si>
    <t>Amundi S&amp;P 500 II UCITS ETF EUR Dist</t>
  </si>
  <si>
    <t>Amundi Dow Jones Industrial Average UCITS ETF Dist</t>
  </si>
  <si>
    <t>Amundi MSCI USA SRI Climate Net Zero Ambition PAB UCITS ETF Acc</t>
  </si>
  <si>
    <t>Amundi CAC 40 UCITS ETF Acc</t>
  </si>
  <si>
    <t>Amundi CAC 40 UCITS ETF Dist</t>
  </si>
  <si>
    <t>Amundi MSCI India UCITS ETF - EUR (C)</t>
  </si>
  <si>
    <t>Amundi FTSE 100 UCITS ETF EUR Hedged Acc</t>
  </si>
  <si>
    <t>Amundi MSCI North America ESG Climate Net Zero Ambition CTB UCITS ETF Acc</t>
  </si>
  <si>
    <t>BNP Paribas Easy Low Carbon 100 Europe PAB UCITS ETF Cap</t>
  </si>
  <si>
    <t>iShares MSCI Europe Mid Cap UCITS ETF EUR (Acc)</t>
  </si>
  <si>
    <t>Amundi MSCI World UCITS ETF Acc</t>
  </si>
  <si>
    <t>Amundi MSCI World II UCITS ETF Dist</t>
  </si>
  <si>
    <t>Amundi MSCI World UCITS ETF - EUR (C)</t>
  </si>
  <si>
    <t>Amundi MSCI World SRI Climate Net Zero Ambition PAB UCITS ETF Acc</t>
  </si>
  <si>
    <t>iShares Digital Security UCITS ETF USD Acc</t>
  </si>
  <si>
    <t>iShares Digitalisation UCITS ETF USD Acc</t>
  </si>
  <si>
    <t>Amundi MSCI Robotics &amp; AI ESG Screened UCITS ETF Acc</t>
  </si>
  <si>
    <t>iShares Healthcare Innovation UCITS ETF USD Acc</t>
  </si>
  <si>
    <t>Amundi S&amp;P Global Luxury UCITS ETF - EUR (C)</t>
  </si>
  <si>
    <t>Amundi NYSE Arca Gold Bugs UCITS ETF Dist</t>
  </si>
  <si>
    <t>BNP Paribas Easy ECPI Global ESG Blue Economy UCITS ETF Cap</t>
  </si>
  <si>
    <t>Amundi MSCI World Financials UCITS ETF EUR Acc</t>
  </si>
  <si>
    <t>BNP Paribas Easy ECPI Global ESG Infrastructure UCITS ETF Cap</t>
  </si>
  <si>
    <t>Amundi MSCI World Information Technology UCITS ETF EUR Acc</t>
  </si>
  <si>
    <t>Amundi Euro Government Bond 1-3Y UCITS ETF Acc</t>
  </si>
  <si>
    <t>Amundi Euro Government Bond 3-5Y UCITS ETF Acc</t>
  </si>
  <si>
    <t>Amundi Euro Government Bond 5-7Y UCITS ETF Acc</t>
  </si>
  <si>
    <t>Amundi Euro Government Bond 7-10Y UCITS ETF Acc</t>
  </si>
  <si>
    <t>iShares Global High Yield Corp Bond UCITS ETF USD Acc</t>
  </si>
  <si>
    <t>Amundi STOXX Europe 600 Banks UCITS ETF Acc</t>
  </si>
  <si>
    <t>Code ISIN</t>
  </si>
  <si>
    <t>Nom du fonds</t>
  </si>
  <si>
    <t>IE0002Y8CX98</t>
  </si>
  <si>
    <t>WisdomTree Europe Defence ETF EUR Acc</t>
  </si>
  <si>
    <t>Nom de société</t>
  </si>
  <si>
    <t>Replication Method</t>
  </si>
  <si>
    <t>Marché</t>
  </si>
  <si>
    <t>PRIIPS KID Summary Risk Indicator</t>
  </si>
  <si>
    <t>PRIIPS KID Ongoing Costs Other Costs</t>
  </si>
  <si>
    <t>PRIIPS KID Ongoing Costs Transaction Cost</t>
  </si>
  <si>
    <t>Shares Outstanding</t>
  </si>
  <si>
    <t>Encours Devise de libellé</t>
  </si>
  <si>
    <t>Encours du fonds (date)</t>
  </si>
  <si>
    <t>Perf. YTD (Mensuelle)</t>
  </si>
  <si>
    <t>Annual Ret 2019 Devise de libellé</t>
  </si>
  <si>
    <t>Annual Ret 2018 Devise de libellé</t>
  </si>
  <si>
    <t>Date de performance (mensuelle)</t>
  </si>
  <si>
    <t>Perf. ann. 3 ans (Mensuelle)</t>
  </si>
  <si>
    <t>Perf. ann. 5 ans (Mensuelle)</t>
  </si>
  <si>
    <t>Volatilité 1 an (Mensuelle) EUR</t>
  </si>
  <si>
    <t>Volatilité 3 ans (Mensuelle) EUR</t>
  </si>
  <si>
    <t>Volatilité 5 ans (Mensuelle) EUR</t>
  </si>
  <si>
    <t>PRIIPS KID Publication Date</t>
  </si>
  <si>
    <t>R Carré 2020-12-01 to 2023-11-30 Devise de libellé</t>
  </si>
  <si>
    <t>Tracking Error 2024-01-26 to 2024-02-22 Devise de libellé</t>
  </si>
  <si>
    <t>Tracking Error 1 Year (Daily Return) (Mo-end)</t>
  </si>
  <si>
    <t>Tracking Error 3 Year (Daily Return) (Mo-end)</t>
  </si>
  <si>
    <t>Tracking Error 5 Year (Daily Return) (Mo-end)</t>
  </si>
  <si>
    <t>Indice le mieux adapt 3 ans (Fin de trim)</t>
  </si>
  <si>
    <t>R carré vs. le benchmark le mieux adapté 3 ans (Mensuel)</t>
  </si>
  <si>
    <t>Theme</t>
  </si>
  <si>
    <t>Sub-Theme</t>
  </si>
  <si>
    <t>Part la plus ancienne</t>
  </si>
  <si>
    <t>Index Selection</t>
  </si>
  <si>
    <t>Index Weighting</t>
  </si>
  <si>
    <t>Type de part</t>
  </si>
  <si>
    <t>Is Fund Authorized for Securities Lending?</t>
  </si>
  <si>
    <t>Net Income from Securities Lending</t>
  </si>
  <si>
    <t>Securities Lending Agent</t>
  </si>
  <si>
    <t>Securities Lending Return</t>
  </si>
  <si>
    <t>Security Lending</t>
  </si>
  <si>
    <t>Primary Share</t>
  </si>
  <si>
    <t>Primary Share in Market</t>
  </si>
  <si>
    <t>SecId</t>
  </si>
  <si>
    <t>UCITS</t>
  </si>
  <si>
    <t>Devise du portefeuille</t>
  </si>
  <si>
    <t>Fixd-Inc Credit Rtg - Avg (Calc) (Long) (FI%)</t>
  </si>
  <si>
    <t>Physical-Full</t>
  </si>
  <si>
    <t>Euronext - Euronext Paris</t>
  </si>
  <si>
    <t>Morningstar Germany TME NR EUR</t>
  </si>
  <si>
    <t>Market Capitalization</t>
  </si>
  <si>
    <t>French Reg. Funds;German Reg. Funds;Italian Reg. Funds;Netherlands Registered Funds;UK Registered Funds;</t>
  </si>
  <si>
    <t>F00000259T</t>
  </si>
  <si>
    <t>A</t>
  </si>
  <si>
    <t>Amundi MSCI NA ESGBrdTrnstnETFAcc</t>
  </si>
  <si>
    <t>Borsa Italiana S.P.A.</t>
  </si>
  <si>
    <t>MSCI USA NR USD</t>
  </si>
  <si>
    <t>Other</t>
  </si>
  <si>
    <t>French Reg. Funds;Italian Reg. Funds;Netherlands Registered Funds;Offshore Territories;</t>
  </si>
  <si>
    <t>F00001HDSF</t>
  </si>
  <si>
    <t>Synthetic Replication</t>
  </si>
  <si>
    <t>Austrian Reg. Funds;French Reg. Funds;German Reg. Funds;Italian Reg. Funds;Offshore Territories;</t>
  </si>
  <si>
    <t>F0000100R5</t>
  </si>
  <si>
    <t>Morningstar Asia xJpn TME NR USD</t>
  </si>
  <si>
    <t>Austrian Reg. Funds;Emerging Markets;French Reg. Funds;German Reg. Funds;Italian Reg. Funds;Offshore Territories;Swiss Registered Funds;UK Registered Funds;</t>
  </si>
  <si>
    <t>F0000100R3</t>
  </si>
  <si>
    <t>Amundi MSCIPacExJpnSRIClmtPrsAlgdETFDR€C</t>
  </si>
  <si>
    <t>Morningstar Dev APAC xJpn TME NR USD</t>
  </si>
  <si>
    <t>Modified Market Capitalization</t>
  </si>
  <si>
    <t>Offshore Territories</t>
  </si>
  <si>
    <t>F0000100O2</t>
  </si>
  <si>
    <t>MSCI Brazil NR BRL</t>
  </si>
  <si>
    <t>Emerging Markets;French Reg. Funds;German Reg. Funds;Italian Reg. Funds;Offshore Territories;Swiss Registered Funds;UK Registered Funds;</t>
  </si>
  <si>
    <t>F000013D6A</t>
  </si>
  <si>
    <t>Morningstar China TME NR USD</t>
  </si>
  <si>
    <t>Market Capitalization;Modified Market Capitalization;</t>
  </si>
  <si>
    <t>F00001256C</t>
  </si>
  <si>
    <t>S&amp;P 500 TR USD</t>
  </si>
  <si>
    <t>Austrian Reg. Funds;French Reg. Funds;German Reg. Funds;Italian Reg. Funds;Offshore Territories;Swiss Registered Funds;</t>
  </si>
  <si>
    <t>F0000101TA</t>
  </si>
  <si>
    <t>XETRA</t>
  </si>
  <si>
    <t>Austrian Reg. Funds;French Reg. Funds;German Reg. Funds;Italian Reg. Funds;Offshore Territories;Spanish Investment Funds;UK Registered Funds;</t>
  </si>
  <si>
    <t>F00000IRIK</t>
  </si>
  <si>
    <t>Morningstar US LM Brd Growth NR USD</t>
  </si>
  <si>
    <t>Liquidity;Market Capitalization;</t>
  </si>
  <si>
    <t>Austrian Reg. Funds;French Reg. Funds;German Reg. Funds;Italian Reg. Funds;UK Registered Funds;</t>
  </si>
  <si>
    <t>F000011UJM</t>
  </si>
  <si>
    <t>Morningstar US LM Brd Value NR USD</t>
  </si>
  <si>
    <t>Committee;Market Capitalization;</t>
  </si>
  <si>
    <t>Austrian Reg. Funds;French Reg. Funds;German Reg. Funds;Italian Reg. Funds;Netherlands Registered Funds;Spanish Investment Funds;Swiss Registered Funds;UK Registered Funds;</t>
  </si>
  <si>
    <t>F0GBR04HXV</t>
  </si>
  <si>
    <t>Amundi MSCI USA SRIClmtPrsAlgdETFAcc</t>
  </si>
  <si>
    <t>French Reg. Funds;German Reg. Funds;Italian Reg. Funds;Netherlands Registered Funds;Offshore Territories;Swiss Registered Funds;</t>
  </si>
  <si>
    <t>F00001HDSE</t>
  </si>
  <si>
    <t>Morningstar US Small Extended NR USD</t>
  </si>
  <si>
    <t>Austrian Reg. Funds;French Reg. Funds;German Reg. Funds;Italian Reg. Funds;Swiss Registered Funds;</t>
  </si>
  <si>
    <t>F0000101T5</t>
  </si>
  <si>
    <t>Amundi MSCI EurSRIClmtPrsAlgdETF DRC</t>
  </si>
  <si>
    <t>Morningstar Dev Europe Grt TME NR EUR</t>
  </si>
  <si>
    <t>Austrian Reg. Funds;French Reg. Funds;Italian Reg. Funds;UK Registered Funds;</t>
  </si>
  <si>
    <t>F0000119XC</t>
  </si>
  <si>
    <t>Austrian Reg. Funds;French Reg. Funds;German Reg. Funds;Italian Reg. Funds;Netherlands Registered Funds;Offshore Territories;Spanish Investment Funds;Swiss Registered Funds;</t>
  </si>
  <si>
    <t>F00000YYC0</t>
  </si>
  <si>
    <t>Physical-Sample</t>
  </si>
  <si>
    <t>London Stock Exchange</t>
  </si>
  <si>
    <t>Morningstar Dev Eur SMID TME NR EUR</t>
  </si>
  <si>
    <t>Offshore Territories;UK Registered Funds;</t>
  </si>
  <si>
    <t>F00000Z04A</t>
  </si>
  <si>
    <t>Austrian Reg. Funds;French Reg. Funds;German Reg. Funds;Italian Reg. Funds;Offshore Territories;Swiss Registered Funds;UK Registered Funds;</t>
  </si>
  <si>
    <t>F0000100RV</t>
  </si>
  <si>
    <t>Morningstar France TME NR EUR</t>
  </si>
  <si>
    <t>F0000100PA</t>
  </si>
  <si>
    <t>F000011WW0</t>
  </si>
  <si>
    <t>Austrian Reg. Funds;Belgian Registered Funds;French Reg. Funds;Netherlands Registered Funds;UK Registered Funds;</t>
  </si>
  <si>
    <t>F0GBR04ND2</t>
  </si>
  <si>
    <t>Euronext - Euronext Amsterdam</t>
  </si>
  <si>
    <t>French Reg. Funds;Italian Reg. Funds;Netherlands Registered Funds;Swiss Registered Funds;</t>
  </si>
  <si>
    <t>F00001IW2C</t>
  </si>
  <si>
    <t>Austrian Reg. Funds;Belgian Registered Funds;French Reg. Funds;German Reg. Funds;Italian Reg. Funds;Spanish Investment Funds;Swiss Registered Funds;UK Registered Funds;</t>
  </si>
  <si>
    <t>F0GBR06TFO</t>
  </si>
  <si>
    <t>F0000101SV</t>
  </si>
  <si>
    <t>French Reg. Funds;German Reg. Funds;Italian Reg. Funds;Netherlands Registered Funds;</t>
  </si>
  <si>
    <t>F00001IW2E</t>
  </si>
  <si>
    <t>Morningstar India TME NR USD</t>
  </si>
  <si>
    <t>Austrian Reg. Funds;Emerging Markets;French Reg. Funds;German Reg. Funds;Italian Reg. Funds;Offshore Territories;Swiss Registered Funds;</t>
  </si>
  <si>
    <t>F0000100RM</t>
  </si>
  <si>
    <t>Livre Sterling</t>
  </si>
  <si>
    <t>Amundi MSCI Japan ESGBrdTrnstnETFEURAcc</t>
  </si>
  <si>
    <t>Morningstar Japan TME NR JPY</t>
  </si>
  <si>
    <t>Optimization;Other;</t>
  </si>
  <si>
    <t>Optimization</t>
  </si>
  <si>
    <t>F0000100O0</t>
  </si>
  <si>
    <t>Yen</t>
  </si>
  <si>
    <t>Austrian Reg. Funds;French Reg. Funds;German Reg. Funds;Italian Reg. Funds;</t>
  </si>
  <si>
    <t>F0000100R7</t>
  </si>
  <si>
    <t>Amundi MSCI EmMktsSRIClmtPrsAlgdETFDRC</t>
  </si>
  <si>
    <t>French Reg. Funds;Italian Reg. Funds;UK Registered Funds;</t>
  </si>
  <si>
    <t>F000011XM9</t>
  </si>
  <si>
    <t>Amundi MSCI UK IMI SRIClmtPrsAlgdETFDR€C</t>
  </si>
  <si>
    <t>Morningstar UK SMID Cap TME NR GBP</t>
  </si>
  <si>
    <t>Austrian Reg. Funds;French Reg. Funds;</t>
  </si>
  <si>
    <t>F00000YDO1</t>
  </si>
  <si>
    <t>Morningstar UK TME GR GBP</t>
  </si>
  <si>
    <t>Austrian Reg. Funds;French Reg. Funds;Offshore Territories;</t>
  </si>
  <si>
    <t>F00000ZQDC</t>
  </si>
  <si>
    <t>Morningstar Switzerland TME NR CHF</t>
  </si>
  <si>
    <t>Austrian Reg. Funds;French Reg. Funds;German Reg. Funds;Offshore Territories;</t>
  </si>
  <si>
    <t>F0000100RX</t>
  </si>
  <si>
    <t>Morningstar Dev Ezn TME NR EUR</t>
  </si>
  <si>
    <t>F0000100PO</t>
  </si>
  <si>
    <t>AAA</t>
  </si>
  <si>
    <t>Morningstar Austria TME NR EUR</t>
  </si>
  <si>
    <t>Sector</t>
  </si>
  <si>
    <t>French Reg. Funds;German Reg. Funds;Italian Reg. Funds;Swiss Registered Funds;</t>
  </si>
  <si>
    <t>F00001K52V</t>
  </si>
  <si>
    <t>WisdomTree Management Limited</t>
  </si>
  <si>
    <t>WisdomTree Europe Defence UCITS NTR EUR</t>
  </si>
  <si>
    <t>F00001Q3J3</t>
  </si>
  <si>
    <t>Other;Sector;</t>
  </si>
  <si>
    <t>F00001K52Z</t>
  </si>
  <si>
    <t>Morningstar DM Eur Real Est NR EUR</t>
  </si>
  <si>
    <t>Austrian Reg. Funds;French Reg. Funds;German Reg. Funds;Italian Reg. Funds;Offshore Territories;UK Registered Funds;</t>
  </si>
  <si>
    <t>F0000100QC</t>
  </si>
  <si>
    <t>French Reg. Funds;German Reg. Funds;Italian Reg. Funds;</t>
  </si>
  <si>
    <t>F00001LM5D</t>
  </si>
  <si>
    <t>Equal</t>
  </si>
  <si>
    <t>Italian Reg. Funds;Offshore Territories;Swiss Registered Funds;</t>
  </si>
  <si>
    <t>F00001H9QJ</t>
  </si>
  <si>
    <t>Cat 50%MSCI Wld/CD NR&amp;50%MSCI Wld/CS NR</t>
  </si>
  <si>
    <t>Consumer</t>
  </si>
  <si>
    <t>Luxury</t>
  </si>
  <si>
    <t>Liquidity;Sector;</t>
  </si>
  <si>
    <t>F0000101TD</t>
  </si>
  <si>
    <t>Fixed</t>
  </si>
  <si>
    <t>Austrian Reg. Funds;French Reg. Funds;German Reg. Funds;Italian Reg. Funds;Swiss Registered Funds;UK Registered Funds;</t>
  </si>
  <si>
    <t>F000011JHX</t>
  </si>
  <si>
    <t>Morningstar Gbl Gold NR USD</t>
  </si>
  <si>
    <t>French Reg. Funds;German Reg. Funds;Netherlands Registered Funds;Offshore Territories;Swiss Registered Funds;</t>
  </si>
  <si>
    <t>F00001I9P4</t>
  </si>
  <si>
    <t>Morningstar Gbl Health TME NR USD</t>
  </si>
  <si>
    <t>Belgian Registered Funds;Finnish reg. Funds;French Reg. Funds;German Reg. Funds;Italian Reg. Funds;Netherlands Registered Funds;Offshore Territories;Spanish Investment Funds;Swedish Reg. Funds;UK Registered Funds;</t>
  </si>
  <si>
    <t>F00000JUN9</t>
  </si>
  <si>
    <t>F00001K531</t>
  </si>
  <si>
    <t>Morningstar Gbl Fin Svc TME NR USD</t>
  </si>
  <si>
    <t>F00000JUN6</t>
  </si>
  <si>
    <t>Morningstar Netherlands TME GR EUR</t>
  </si>
  <si>
    <t>F00001K533</t>
  </si>
  <si>
    <t>Amundi MSCI China Tech ETF EUR</t>
  </si>
  <si>
    <t>F0000100QY</t>
  </si>
  <si>
    <t>Morningstar Gbl Tech TME NR USD</t>
  </si>
  <si>
    <t>F00000JUN7</t>
  </si>
  <si>
    <t>Cyber Security</t>
  </si>
  <si>
    <t>Austrian Reg. Funds;Finnish reg. Funds;French Reg. Funds;German Reg. Funds;Italian Reg. Funds;Liechtenstein Reg. Funds;Netherlands Registered Funds;Norwegian Reg. Funds;Offshore Territories;Portuguese Auslands;Singapore Registered Funds;Spanish Investment Funds;Swedish Reg. Funds;Swiss Registered Funds;UK Registered Funds;</t>
  </si>
  <si>
    <t>F0000114T5</t>
  </si>
  <si>
    <t>Digital Economy</t>
  </si>
  <si>
    <t>German Reg. Funds;Italian Reg. Funds;Netherlands Registered Funds;Offshore Territories;Swiss Registered Funds;UK Registered Funds;</t>
  </si>
  <si>
    <t>F00000XPWC</t>
  </si>
  <si>
    <t>Amundi MSCI Digital Economy ETF Acc</t>
  </si>
  <si>
    <t>Morningstar Gbl Growth TME NR USD</t>
  </si>
  <si>
    <t>F00001LJTQ</t>
  </si>
  <si>
    <t>S&amp;P Global Water TR</t>
  </si>
  <si>
    <t>Resource Management</t>
  </si>
  <si>
    <t>Water</t>
  </si>
  <si>
    <t>Austrian Reg. Funds;French Reg. Funds;German Reg. Funds;Italian Reg. Funds;Spanish Investment Funds;Swiss Registered Funds;UK Registered Funds;</t>
  </si>
  <si>
    <t>F000000LTX</t>
  </si>
  <si>
    <t>Amundi MSCI New Energy ETF Dist</t>
  </si>
  <si>
    <t>Morningstar Gbl Renew Enrg NR USD</t>
  </si>
  <si>
    <t>Energy Transition</t>
  </si>
  <si>
    <t>Alternative Energy</t>
  </si>
  <si>
    <t>Austrian Reg. Funds;French Reg. Funds;German Reg. Funds;Italian Reg. Funds;Norwegian Reg. Funds;Spanish Investment Funds;Swiss Registered Funds;UK Registered Funds;</t>
  </si>
  <si>
    <t>F000000LTW</t>
  </si>
  <si>
    <t>AA-</t>
  </si>
  <si>
    <t>Amundi Global Hydrogen ETF - Acc</t>
  </si>
  <si>
    <t>Hydrogen Economy</t>
  </si>
  <si>
    <t>French Reg. Funds;German Reg. Funds;Swiss Registered Funds;UK Registered Funds;</t>
  </si>
  <si>
    <t>F00000LJ8O</t>
  </si>
  <si>
    <t>Amundi MSCI Robotics &amp; AI ETF Acc</t>
  </si>
  <si>
    <t>Artificial Intelligence + Big Data</t>
  </si>
  <si>
    <t>Austrian Reg. Funds;French Reg. Funds;German Reg. Funds;Italian Reg. Funds;Netherlands Registered Funds;Offshore Territories;Swiss Registered Funds;</t>
  </si>
  <si>
    <t>F0000113A7</t>
  </si>
  <si>
    <t>F00000XPWA</t>
  </si>
  <si>
    <t>Finnish reg. Funds;Spanish Investment Funds;Swedish Reg. Funds;</t>
  </si>
  <si>
    <t>F000015SEY</t>
  </si>
  <si>
    <t>Amundi MSCI Smart Cities ETF ACC</t>
  </si>
  <si>
    <t>F000014B36</t>
  </si>
  <si>
    <t>Not Applicable</t>
  </si>
  <si>
    <t>Deutsche Boerse AG</t>
  </si>
  <si>
    <t>MSCI ACWI NR USD</t>
  </si>
  <si>
    <t>German Reg. Funds;Italian Reg. Funds;Netherlands Registered Funds;Offshore Territories;</t>
  </si>
  <si>
    <t>F00001668O</t>
  </si>
  <si>
    <t>Morningstar EU Mod Gbl Tgt Alloc NR EUR</t>
  </si>
  <si>
    <t>F00001668M</t>
  </si>
  <si>
    <t>F00001668K</t>
  </si>
  <si>
    <t>Morningstar EU Cau Gbl Tgt Alloc NR EUR</t>
  </si>
  <si>
    <t>F00001668I</t>
  </si>
  <si>
    <t>Morningstar Gbl HY Bd GR Hdg EUR</t>
  </si>
  <si>
    <t>Credit</t>
  </si>
  <si>
    <t>F00000ZNH6</t>
  </si>
  <si>
    <t>BB-</t>
  </si>
  <si>
    <t>Morningstar EZN Corp Bd GR EUR</t>
  </si>
  <si>
    <t>F000014R23</t>
  </si>
  <si>
    <t>A-</t>
  </si>
  <si>
    <t>Morningstar EZN Core Bd GR EUR</t>
  </si>
  <si>
    <t>Austrian Reg. Funds;French Reg. Funds;German Reg. Funds;Italian Reg. Funds;Offshore Territories;Swedish Reg. Funds;Swiss Registered Funds;UK Registered Funds;</t>
  </si>
  <si>
    <t>F00000YMLX</t>
  </si>
  <si>
    <t>A+</t>
  </si>
  <si>
    <t>Morningstar EZN 1-3 Yr Tsy Bd GR EUR</t>
  </si>
  <si>
    <t>Credit;Maturity;</t>
  </si>
  <si>
    <t>F00000ZSLX</t>
  </si>
  <si>
    <t>F00000ZSLY</t>
  </si>
  <si>
    <t>Morningstar EZN Trsy Bd GR EUR</t>
  </si>
  <si>
    <t>Maturity</t>
  </si>
  <si>
    <t>F00000XK4K</t>
  </si>
  <si>
    <t>F00000XK4W</t>
  </si>
  <si>
    <t>Amundi</t>
  </si>
  <si>
    <t>BlackRock</t>
  </si>
  <si>
    <t>Vanguard</t>
  </si>
  <si>
    <t>Perf. totale ann. 3 ans (mensuelle) Devise de libellé</t>
  </si>
  <si>
    <t>Perf. totale ann. 5 ans (mensuelle) Devise de libellé</t>
  </si>
  <si>
    <t>Nom légal</t>
  </si>
  <si>
    <t>Catégorie Globale</t>
  </si>
  <si>
    <t>Perf. annuelle 2025 Devise de libellé</t>
  </si>
  <si>
    <t>Annual Ret 2024 Devise de libellé</t>
  </si>
  <si>
    <t>Actions Europe Gdes Cap.</t>
  </si>
  <si>
    <t>11,21</t>
  </si>
  <si>
    <t>05/12/2025</t>
  </si>
  <si>
    <t>27/01/2026</t>
  </si>
  <si>
    <t>Amundi MSCI North America ESG Broad Transition UCITS ETF Acc</t>
  </si>
  <si>
    <t>US Equity Large Cap Blend</t>
  </si>
  <si>
    <t>15,26</t>
  </si>
  <si>
    <t>11/07/2025</t>
  </si>
  <si>
    <t>Amundi Index Solutions - Amundi MSCI Em Latin America UCITS ETF-C EUR</t>
  </si>
  <si>
    <t>Actions Amérique Latine</t>
  </si>
  <si>
    <t>11,73</t>
  </si>
  <si>
    <t>100,00</t>
  </si>
  <si>
    <t>0,01</t>
  </si>
  <si>
    <t>0,02</t>
  </si>
  <si>
    <t>31/12/2025</t>
  </si>
  <si>
    <t>Amundi Index Solutions - Amundi MSCI Em Asia UCITS ETF-C EUR</t>
  </si>
  <si>
    <t>Actions Asie hors Japon</t>
  </si>
  <si>
    <t>14,26</t>
  </si>
  <si>
    <t>Amundi MSCI Pacific Ex Japan SRI Climate Paris Aligned - UCITS ETF DR - EUR (C)</t>
  </si>
  <si>
    <t>8,77</t>
  </si>
  <si>
    <t>17,72</t>
  </si>
  <si>
    <t>0,03</t>
  </si>
  <si>
    <t>0,04</t>
  </si>
  <si>
    <t>Amundi MSCI China ESG Sel Extra ETF Acc</t>
  </si>
  <si>
    <t>Amundi MSCI China ESG Selection Extra UCITS ETF Acc</t>
  </si>
  <si>
    <t>Actions Grande Chine</t>
  </si>
  <si>
    <t>23,28</t>
  </si>
  <si>
    <t>Amundi S&amp;P 500 Swap ETF EUR Acc</t>
  </si>
  <si>
    <t>Amundi Index Solutions - Amundi S&amp;P 500 Swap UCITS ETF EUR Acc</t>
  </si>
  <si>
    <t>15,41</t>
  </si>
  <si>
    <t>0,05</t>
  </si>
  <si>
    <t>Committee</t>
  </si>
  <si>
    <t>Amundi Core S&amp;P 500 Swap ETF EUR Dist</t>
  </si>
  <si>
    <t>Amundi Core S&amp;P 500 Swap UCITS ETF EUR Dist</t>
  </si>
  <si>
    <t>15,42</t>
  </si>
  <si>
    <t>99,96</t>
  </si>
  <si>
    <t>Amundi Core Nasdaq-100 Swap ETF Acc</t>
  </si>
  <si>
    <t>Amundi Core Nasdaq-100 Swap UCITS ETF Acc</t>
  </si>
  <si>
    <t>US Equity Large Cap Growth</t>
  </si>
  <si>
    <t>19,23</t>
  </si>
  <si>
    <t>99,98</t>
  </si>
  <si>
    <t>US Equity Large Cap Value</t>
  </si>
  <si>
    <t>14,46</t>
  </si>
  <si>
    <t>18/08/2025</t>
  </si>
  <si>
    <t>0,06</t>
  </si>
  <si>
    <t>1,26</t>
  </si>
  <si>
    <t>Amundi MSCI USA SRI Climate Paris Aligned UCITS ETF Acc</t>
  </si>
  <si>
    <t>13,55</t>
  </si>
  <si>
    <t>Amundi Index Solutions - Amundi Russell 2000 ETF-C EUR</t>
  </si>
  <si>
    <t>US Equity Small Cap</t>
  </si>
  <si>
    <t>17,78</t>
  </si>
  <si>
    <t>0,22</t>
  </si>
  <si>
    <t>30/11/2025</t>
  </si>
  <si>
    <t>Amundi MSCI Europe SRI Climate Paris Aligned - UCITS ETF DR (C)</t>
  </si>
  <si>
    <t>9,46</t>
  </si>
  <si>
    <t>BNP Paribas Easy Low Carbon 100 Europe PAB® UCITS ETF</t>
  </si>
  <si>
    <t>8,96</t>
  </si>
  <si>
    <t>19/11/2025</t>
  </si>
  <si>
    <t>Morningstar DM Eur xUK TME NR EUR</t>
  </si>
  <si>
    <t>26/01/2026</t>
  </si>
  <si>
    <t>Actions de PME européennes</t>
  </si>
  <si>
    <t>9,42</t>
  </si>
  <si>
    <t>10/04/2025</t>
  </si>
  <si>
    <t>99,95</t>
  </si>
  <si>
    <t>0,08</t>
  </si>
  <si>
    <t>0,10</t>
  </si>
  <si>
    <t>0,11</t>
  </si>
  <si>
    <t>28/01/2026</t>
  </si>
  <si>
    <t>Amundi Index Solutions - Amundi MSCI Nordic UCITS ETF-C</t>
  </si>
  <si>
    <t>15,18</t>
  </si>
  <si>
    <t>Morningstar Nordic TME GR EUR</t>
  </si>
  <si>
    <t>Amundi Index Solutions - AMUNDI CAC 40 ESG UCITS ETF DR - EUR (C)</t>
  </si>
  <si>
    <t>10,43</t>
  </si>
  <si>
    <t>10,64</t>
  </si>
  <si>
    <t>4,69</t>
  </si>
  <si>
    <t>11,19</t>
  </si>
  <si>
    <t>98,66</t>
  </si>
  <si>
    <t>2,80</t>
  </si>
  <si>
    <t>2,56</t>
  </si>
  <si>
    <t>Amundi Core MSCI World ETF Acc</t>
  </si>
  <si>
    <t>Amundi Core MSCI World UCITS ETF Acc</t>
  </si>
  <si>
    <t>Actions International Gdes Cap. Mixte</t>
  </si>
  <si>
    <t>13,33</t>
  </si>
  <si>
    <t>09/11/2025</t>
  </si>
  <si>
    <t>0,07</t>
  </si>
  <si>
    <t>Amundi MSCI World Swap II ETF Dist</t>
  </si>
  <si>
    <t>Amundi MSCI World Swap II UCITS ETF Dist</t>
  </si>
  <si>
    <t>13,30</t>
  </si>
  <si>
    <t>99,92</t>
  </si>
  <si>
    <t>Amundi IS MSCI World Swap ETF EUR Acc</t>
  </si>
  <si>
    <t>Amundi Index Solutions - Amundi MSCI World Swap UCITS ETF EUR Acc</t>
  </si>
  <si>
    <t>10,95</t>
  </si>
  <si>
    <t>6,30</t>
  </si>
  <si>
    <t>4,87</t>
  </si>
  <si>
    <t>Amundi MSCI World SRI Climate Net Zero Ambition PAB UCITS ETF EUR Acc</t>
  </si>
  <si>
    <t>12,81</t>
  </si>
  <si>
    <t>02/04/2025</t>
  </si>
  <si>
    <t>Morningstar Global All Cap TME NR USD</t>
  </si>
  <si>
    <t>Amundi IS MSCI India Swap II ETF EUR Acc</t>
  </si>
  <si>
    <t>Amundi Index Solutions - Amundi MSCI India Swap II UCITS ETF EUR Acc</t>
  </si>
  <si>
    <t>Actions Inde</t>
  </si>
  <si>
    <t>14,03</t>
  </si>
  <si>
    <t>Amundi MSCI Japan ESG Broad Transition UCITS ETF EUR Acc</t>
  </si>
  <si>
    <t>Actions Japon</t>
  </si>
  <si>
    <t>Europe ETF  - Japan Large-Cap Blend Equity</t>
  </si>
  <si>
    <t>9,33</t>
  </si>
  <si>
    <t>Amundi IS MSCI Emerg Mkts Swp ETF EURAcc</t>
  </si>
  <si>
    <t>Amundi Index Solutions - Amundi MSCI Emerging Markets Swap UCITS ETF EUR Acc</t>
  </si>
  <si>
    <t>Actions Marchés Emergents</t>
  </si>
  <si>
    <t>12,47</t>
  </si>
  <si>
    <t>Amundi MSCI Emerging Markets SRI Climate Paris Aligned - UCITS ETF DR (C)</t>
  </si>
  <si>
    <t>12,33</t>
  </si>
  <si>
    <t>0,18</t>
  </si>
  <si>
    <t>0,24</t>
  </si>
  <si>
    <t>Morningstar APAC xJpn TME NR USD</t>
  </si>
  <si>
    <t>Amundi MSCI UK IMI SRI Climate Paris Aligned - UCITS ETF DR - EUR (C)</t>
  </si>
  <si>
    <t>Actions Royaume-Uni Gdes cap.</t>
  </si>
  <si>
    <t>10,58</t>
  </si>
  <si>
    <t>Amundi FTSE 100 Swap ETF EUR H Acc</t>
  </si>
  <si>
    <t>Amundi FTSE 100 Swap UCITS ETF EUR Hedged Acc</t>
  </si>
  <si>
    <t>8,10</t>
  </si>
  <si>
    <t>87,05</t>
  </si>
  <si>
    <t>4,83</t>
  </si>
  <si>
    <t>4,65</t>
  </si>
  <si>
    <t>5,51</t>
  </si>
  <si>
    <t>Amundi Index Solutions - Amundi MSCI Switzerland UCITS ETF-C EUR</t>
  </si>
  <si>
    <t>11,01</t>
  </si>
  <si>
    <t>Amundi Core EURO STOXX 50 ETF EUR Acc</t>
  </si>
  <si>
    <t>Amundi Core EURO STOXX 50 UCITS ETF EUR Acc</t>
  </si>
  <si>
    <t>11,06</t>
  </si>
  <si>
    <t>0,13</t>
  </si>
  <si>
    <t>0,12</t>
  </si>
  <si>
    <t>0,14</t>
  </si>
  <si>
    <t>Multi Units Luxembourg - Amundi STOXX Europe 600 Banks UCITS ETF Acc</t>
  </si>
  <si>
    <t>Actions - Secteur financier</t>
  </si>
  <si>
    <t>15,68</t>
  </si>
  <si>
    <t>99,99</t>
  </si>
  <si>
    <t>0,16</t>
  </si>
  <si>
    <t>WisdomTree Europe Defence UCITS ETF - EUR Acc</t>
  </si>
  <si>
    <t>Industrials Sector Equity</t>
  </si>
  <si>
    <t>22/12/2025</t>
  </si>
  <si>
    <t>Security</t>
  </si>
  <si>
    <t>29/01/2026</t>
  </si>
  <si>
    <t>Multi Units Luxembourg - Amundi STOXX Europe 600 Energy ESG Screened UCITS ETF Acc</t>
  </si>
  <si>
    <t>Energy Sector Equity</t>
  </si>
  <si>
    <t>15,63</t>
  </si>
  <si>
    <t>STOXX Europe 600 Energy Screened+ TR EUR</t>
  </si>
  <si>
    <t>Amundi Index Solutions - Amundi FTSE EPRA Europe Real Estate UCITS ETF-C</t>
  </si>
  <si>
    <t>Actions - Secteur de l'Immobilier</t>
  </si>
  <si>
    <t>9,59</t>
  </si>
  <si>
    <t>11,96</t>
  </si>
  <si>
    <t>31/10/2025</t>
  </si>
  <si>
    <t>BNP Paribas EASY ECPI Global ESG Infrastructure UCITS ETF EUR</t>
  </si>
  <si>
    <t>Infrastructure Sector Equity</t>
  </si>
  <si>
    <t>6,32</t>
  </si>
  <si>
    <t>05/09/2025</t>
  </si>
  <si>
    <t>Amundi Global Luxury ETF EUR Acc</t>
  </si>
  <si>
    <t>Amundi Index Solutions - Amundi Global Luxury UCITS ETF EUR Acc</t>
  </si>
  <si>
    <t>Consumer Goods &amp; Services Sector Equity</t>
  </si>
  <si>
    <t>20,12</t>
  </si>
  <si>
    <t>0,33</t>
  </si>
  <si>
    <t>0,21</t>
  </si>
  <si>
    <t>Panier large Matières Premières</t>
  </si>
  <si>
    <t>17,31</t>
  </si>
  <si>
    <t>Morningstar Global Enrg TME NR USD</t>
  </si>
  <si>
    <t>Amundi Index Solutions - Amundi NYSE Arca Gold BUGS UCITS ETF USD Distributing</t>
  </si>
  <si>
    <t>Precious Metals Sector Equity</t>
  </si>
  <si>
    <t>26,71</t>
  </si>
  <si>
    <t>Actions - Secteur des Soins de santé</t>
  </si>
  <si>
    <t>15,74</t>
  </si>
  <si>
    <t>Multi Units Luxembourg - Amundi STOXX Europe 600 Healthcare UCITS ETF Acc</t>
  </si>
  <si>
    <t>14,44</t>
  </si>
  <si>
    <t>12,58</t>
  </si>
  <si>
    <t>99,91</t>
  </si>
  <si>
    <t>Multi Units Luxembourg - Amundi STOXX Europe 600 Technology UCITS ETF Acc</t>
  </si>
  <si>
    <t>Actions - Secteur des technologies</t>
  </si>
  <si>
    <t>17,40</t>
  </si>
  <si>
    <t>0,56</t>
  </si>
  <si>
    <t>0,43</t>
  </si>
  <si>
    <t>Amundi MSCI China Tech UCITS ETF EUR</t>
  </si>
  <si>
    <t>26,50</t>
  </si>
  <si>
    <t>MSCI China A Onshore NR CNY</t>
  </si>
  <si>
    <t>23,34</t>
  </si>
  <si>
    <t>17,05</t>
  </si>
  <si>
    <t>17/12/2025</t>
  </si>
  <si>
    <t>99,94</t>
  </si>
  <si>
    <t>0,78</t>
  </si>
  <si>
    <t>1,05</t>
  </si>
  <si>
    <t>0,84</t>
  </si>
  <si>
    <t>iShares Digitalisation UCITS ETF USD (Acc)</t>
  </si>
  <si>
    <t>16,29</t>
  </si>
  <si>
    <t>Amundi MSCI Digital Economy UCITS ETF Acc</t>
  </si>
  <si>
    <t>18,42</t>
  </si>
  <si>
    <t>MSCI ACWI IMI D E &amp; Meta Fil NR USD</t>
  </si>
  <si>
    <t>Amundi MSCI Water UCITS ETF Dist</t>
  </si>
  <si>
    <t>Equity Miscellaneous</t>
  </si>
  <si>
    <t>8,59</t>
  </si>
  <si>
    <t>Amundi MSCI New Energy UCITS ETF Dist</t>
  </si>
  <si>
    <t>18,41</t>
  </si>
  <si>
    <t>Amundi Global Hydrogen UCITS ETF - Acc</t>
  </si>
  <si>
    <t>15,59</t>
  </si>
  <si>
    <t>22/10/2025</t>
  </si>
  <si>
    <t>Bloomberg Hydrogen Screened NR USD</t>
  </si>
  <si>
    <t>Morningstar UK All Cap TME NR GBP</t>
  </si>
  <si>
    <t>Amundi MSCI Robotics &amp; AI UCITS ETF Acc</t>
  </si>
  <si>
    <t>21,83</t>
  </si>
  <si>
    <t>iShares Healthcare Innovation UCITS ETF USD (Acc)</t>
  </si>
  <si>
    <t>16,69</t>
  </si>
  <si>
    <t>30/04/2025</t>
  </si>
  <si>
    <t>JPM EMBI Plus TR USD</t>
  </si>
  <si>
    <t>Future Healthcare</t>
  </si>
  <si>
    <t>BNP PARIBAS EASY - ECPI Global ESG Blue Economy UCITS ETF Cap</t>
  </si>
  <si>
    <t>7,87</t>
  </si>
  <si>
    <t>21/05/2025</t>
  </si>
  <si>
    <t>Morningstar EU Agg Tgt Alloc NR EUR</t>
  </si>
  <si>
    <t>Blue Economy</t>
  </si>
  <si>
    <t>Amundi MSCI Smart Cities UCITS ETF ACC</t>
  </si>
  <si>
    <t>16,96</t>
  </si>
  <si>
    <t>Demographics</t>
  </si>
  <si>
    <t>Urbanization</t>
  </si>
  <si>
    <t>Vanguard LifeStrategy 80% Equity UCITS ETF (EUR) Accumulating</t>
  </si>
  <si>
    <t>Répartition dynamique</t>
  </si>
  <si>
    <t>10,21</t>
  </si>
  <si>
    <t>23/07/2025</t>
  </si>
  <si>
    <t>Vanguard LifeStrategy 60% Equity UCITS ETF (EUR) Accumulating</t>
  </si>
  <si>
    <t>Répartition modérée</t>
  </si>
  <si>
    <t>7,67</t>
  </si>
  <si>
    <t>Vanguard LifeStrategy 40% Equity UCITS ETF (EUR) Accumulating</t>
  </si>
  <si>
    <t>5,26</t>
  </si>
  <si>
    <t>Vanguard LifeStrategy 20% Equity UCITS ETF (EUR) Accumulating</t>
  </si>
  <si>
    <t>Cautious Allocation</t>
  </si>
  <si>
    <t>3,15</t>
  </si>
  <si>
    <t>iShares Global High Yield Corp Bond UCITS ETF USD (Acc)</t>
  </si>
  <si>
    <t>Produits de taux mondiaux</t>
  </si>
  <si>
    <t>4,51</t>
  </si>
  <si>
    <t>31/07/2025</t>
  </si>
  <si>
    <t>Amundi Core Eur Corporate Bd ETF DR-EURC</t>
  </si>
  <si>
    <t>Amundi Core Eur Corporate Bond UCITS ETF DR - EUR (C)</t>
  </si>
  <si>
    <t>Europe Fixed Income</t>
  </si>
  <si>
    <t>1,92</t>
  </si>
  <si>
    <t>99,82</t>
  </si>
  <si>
    <t>0,15</t>
  </si>
  <si>
    <t>0,34</t>
  </si>
  <si>
    <t>3,05</t>
  </si>
  <si>
    <t>Bloomberg Pan Euro Agg TR EUR</t>
  </si>
  <si>
    <t>0,73</t>
  </si>
  <si>
    <t>1,63</t>
  </si>
  <si>
    <t>Morningstar EZN 1-3Y Core Bd GR EUR</t>
  </si>
  <si>
    <t>2,55</t>
  </si>
  <si>
    <t>3,54</t>
  </si>
  <si>
    <t>FR0010592014</t>
  </si>
  <si>
    <t>Amundi CAC 40 Daily 2x Leveraged ETF Acc</t>
  </si>
  <si>
    <t>Amundi CAC 40 Daily (2x) Leveraged UCITS ETF Acc</t>
  </si>
  <si>
    <t>Belgian Registered Funds;French Reg. Funds;UK Registered Funds;</t>
  </si>
  <si>
    <t>Trading Tools</t>
  </si>
  <si>
    <t>Europe ETF  - Trading - Leveraged/Inverse Actions</t>
  </si>
  <si>
    <t>Euronext Paris CAC 40 Leverage GR EUR</t>
  </si>
  <si>
    <t>F000001ZQF</t>
  </si>
  <si>
    <t>FR0010591362</t>
  </si>
  <si>
    <t>Amundi CAC 40 Daily -1x Inverse ETF Acc</t>
  </si>
  <si>
    <t>Amundi CAC 40 Daily (-1x) Inverse UCITS ETF Acc</t>
  </si>
  <si>
    <t>French Reg. Funds;UK Registered Funds;</t>
  </si>
  <si>
    <t>Euronext Paris CAC 40 Short GR EUR</t>
  </si>
  <si>
    <t>F000001ZQD</t>
  </si>
  <si>
    <t>FR0010468983</t>
  </si>
  <si>
    <t>Amundi EuroStoxx50 Dly 2x Lvrgd ETF Acc</t>
  </si>
  <si>
    <t>Amundi EURO STOXX 50 Daily (2x) Leveraged UCITS ETF Acc</t>
  </si>
  <si>
    <t>Belgian Registered Funds;French Reg. Funds;German Reg. Funds;Italian Reg. Funds;Netherlands Registered Funds;Spanish Investment Funds;Swedish Reg. Funds;Swiss Registered Funds;</t>
  </si>
  <si>
    <t>EURO STOXX 50 Daily Leverage NR EUR</t>
  </si>
  <si>
    <t>F000000G6X</t>
  </si>
  <si>
    <t>FR0010424135</t>
  </si>
  <si>
    <t>Amundi EuroStoxx50 Dly -1x Inv ETF Acc</t>
  </si>
  <si>
    <t>Amundi EURO STOXX 50 Daily (-1x) Inverse UCITS ETF Acc</t>
  </si>
  <si>
    <t>French Reg. Funds;German Reg. Funds;Italian Reg. Funds;Spanish Investment Funds;Swedish Reg. Funds;UK Registered Funds;</t>
  </si>
  <si>
    <t>EURO STOXX 50 Daily Short GR EUR</t>
  </si>
  <si>
    <t>Morningstar Gbl Cons Cyc TME GR USD</t>
  </si>
  <si>
    <t>F000000C85</t>
  </si>
  <si>
    <t>LU0411078552</t>
  </si>
  <si>
    <t>Xtrackers S&amp;P 500 2xLev Dly Swap ETF 1C</t>
  </si>
  <si>
    <t>Xtrackers S&amp;P 500 2x Leveraged Daily Swap UCITS ETF 1C</t>
  </si>
  <si>
    <t>DWS Investment S.A. (ETF)</t>
  </si>
  <si>
    <t>Austrian Reg. Funds;Finnish reg. Funds;French Reg. Funds;German Reg. Funds;Italian Reg. Funds;Netherlands Registered Funds;Norwegian Reg. Funds;Offshore Territories;Spanish Investment Funds;Swedish Reg. Funds;Swiss Registered Funds;UK Registered Funds;</t>
  </si>
  <si>
    <t>S&amp;P 500 2x Leveraged Daily NR USD</t>
  </si>
  <si>
    <t>F00000H2SU</t>
  </si>
  <si>
    <t>LU0322251520</t>
  </si>
  <si>
    <t>Xtrackers S&amp;P 500 Inv Dly Swap ETF 1C</t>
  </si>
  <si>
    <t>Xtrackers S&amp;P 500 Inverse Daily Swap UCITS ETF 1C</t>
  </si>
  <si>
    <t>Austrian Reg. Funds;Finnish reg. Funds;French Reg. Funds;German Reg. Funds;Italian Reg. Funds;Netherlands Registered Funds;Norwegian Reg. Funds;Offshore Territories;Singapore Registered Funds;Spanish Investment Funds;Swedish Reg. Funds;Swiss Registered Funds;UK Registered Funds;</t>
  </si>
  <si>
    <t>S&amp;P 500 Inverse Daily GR USD</t>
  </si>
  <si>
    <t>F000001APC</t>
  </si>
  <si>
    <t>FR0010342592</t>
  </si>
  <si>
    <t>Amundi Nasdaq-100 Daily 2x Lvrgd ETF Acc</t>
  </si>
  <si>
    <t>Amundi Nasdaq-100 Daily (2x) Leveraged UCITS ETF Acc</t>
  </si>
  <si>
    <t>NASDAQ US-100 Leveraged Notional NR</t>
  </si>
  <si>
    <t>F0GBR06UEI</t>
  </si>
  <si>
    <t>FR0014003N93</t>
  </si>
  <si>
    <t>Amundi MSCI World Swap II ETF EUR H Acc</t>
  </si>
  <si>
    <t>Amundi MSCI World Swap II UCITS ETF EUR Hedged Acc</t>
  </si>
  <si>
    <t>Morningstar EU Agg Gbl Tgt Alloc NR EUR</t>
  </si>
  <si>
    <t>F000017H90</t>
  </si>
  <si>
    <t>LU0959211326</t>
  </si>
  <si>
    <t>Amundi Core S&amp;P 500 Swap ETF EUR H Acc</t>
  </si>
  <si>
    <t>Amundi Core S&amp;P 500 Swap UCITS ETF EUR Hedged Acc</t>
  </si>
  <si>
    <t>XFMQ--Unlisted Fund Manager Quote</t>
  </si>
  <si>
    <t>F00000SRU5</t>
  </si>
  <si>
    <t>LU1954152853</t>
  </si>
  <si>
    <t>Amundi Core Nasdaq-100 Swap ETF € H Acc</t>
  </si>
  <si>
    <t>Amundi Core Nasdaq-100 Swap UCITS ETF EUR Hedged Acc</t>
  </si>
  <si>
    <t>Austrian Reg. Funds;German Reg. Funds;Italian Reg. Funds;Offshore Territories;</t>
  </si>
  <si>
    <t>F000016GZH</t>
  </si>
  <si>
    <t>Performance YTD au 31/01/2026</t>
  </si>
  <si>
    <t>Performance 2025</t>
  </si>
  <si>
    <t>Effet de Levier</t>
  </si>
  <si>
    <t>DWS</t>
  </si>
  <si>
    <t>Actif Net 31/01/2026</t>
  </si>
  <si>
    <t xml:space="preserve">   Mise à jour : 31/01/2026</t>
  </si>
  <si>
    <t>Asie</t>
  </si>
  <si>
    <t>Monde</t>
  </si>
  <si>
    <t>Pays émergents</t>
  </si>
  <si>
    <t>WisdomTree</t>
  </si>
  <si>
    <t>BNP Paribas</t>
  </si>
  <si>
    <t>Réplication</t>
  </si>
  <si>
    <t>Physique (échantillonage)</t>
  </si>
  <si>
    <t>Non concerné</t>
  </si>
  <si>
    <t/>
  </si>
  <si>
    <t>Défense et Aéronautique</t>
  </si>
  <si>
    <t>Effet de levier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</si>
</sst>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8" x14ac:knownFonts="1"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0"/>
      <name val="Calibri"/>
      <family val="2"/>
      <scheme val="minor"/>
    </font>
    <font>
      <sz val="10"/>
      <color theme="1"/>
      <name val="Verdana"/>
      <family val="2"/>
    </font>
    <font>
      <b/>
      <sz val="10"/>
      <color rgb="FF000000"/>
      <name val="Verdana"/>
      <family val="2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4"/>
      <color rgb="FFFF0000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rgb="FF1F4E78"/>
        <bgColor rgb="FF000000"/>
      </patternFill>
    </fill>
    <fill>
      <patternFill patternType="solid">
        <fgColor rgb="FF203764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46">
    <xf numFmtId="0" fontId="0" fillId="0" borderId="0"/>
    <xf numFmtId="43" fontId="10" fillId="0" borderId="0" applyFont="0" applyFill="0" applyBorder="0" applyAlignment="0" applyProtection="0"/>
    <xf numFmtId="0" fontId="11" fillId="0" borderId="0" applyFill="0" applyProtection="0"/>
    <xf numFmtId="0" fontId="8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 applyFill="0" applyProtection="0"/>
    <xf numFmtId="0" fontId="6" fillId="0" borderId="0"/>
    <xf numFmtId="0" fontId="6" fillId="0" borderId="0"/>
    <xf numFmtId="0" fontId="6" fillId="0" borderId="0"/>
    <xf numFmtId="0" fontId="20" fillId="0" borderId="0"/>
    <xf numFmtId="0" fontId="20" fillId="0" borderId="0" applyFill="0" applyProtection="0"/>
    <xf numFmtId="0" fontId="20" fillId="0" borderId="0" applyFill="0" applyProtection="0"/>
    <xf numFmtId="0" fontId="11" fillId="0" borderId="0" applyFill="0" applyProtection="0"/>
    <xf numFmtId="0" fontId="11" fillId="0" borderId="0" applyFill="0" applyProtection="0"/>
    <xf numFmtId="0" fontId="6" fillId="0" borderId="0"/>
    <xf numFmtId="0" fontId="11" fillId="0" borderId="0" applyFill="0" applyProtection="0"/>
    <xf numFmtId="0" fontId="11" fillId="0" borderId="0" applyFill="0" applyProtection="0"/>
    <xf numFmtId="0" fontId="20" fillId="0" borderId="0"/>
    <xf numFmtId="0" fontId="6" fillId="0" borderId="0"/>
    <xf numFmtId="0" fontId="20" fillId="0" borderId="0" applyFill="0" applyProtection="0"/>
    <xf numFmtId="0" fontId="20" fillId="0" borderId="0"/>
    <xf numFmtId="0" fontId="6" fillId="0" borderId="0"/>
    <xf numFmtId="0" fontId="11" fillId="0" borderId="0" applyFill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3" fillId="0" borderId="0"/>
    <xf numFmtId="44" fontId="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</cellStyleXfs>
  <cellXfs count="59">
    <xf numFmtId="0" fontId="0" fillId="0" borderId="0" xfId="0"/>
    <xf numFmtId="0" fontId="0" fillId="2" borderId="0" xfId="0" applyFill="1"/>
    <xf numFmtId="0" fontId="12" fillId="3" borderId="1" xfId="0" applyFont="1" applyFill="1" applyBorder="1" applyAlignment="1">
      <alignment horizontal="center" vertical="center" wrapText="1"/>
    </xf>
    <xf numFmtId="0" fontId="8" fillId="0" borderId="0" xfId="3"/>
    <xf numFmtId="0" fontId="17" fillId="0" borderId="0" xfId="3" applyFont="1"/>
    <xf numFmtId="3" fontId="17" fillId="0" borderId="0" xfId="3" applyNumberFormat="1" applyFont="1"/>
    <xf numFmtId="0" fontId="18" fillId="0" borderId="0" xfId="3" applyFont="1"/>
    <xf numFmtId="0" fontId="8" fillId="0" borderId="0" xfId="3" applyAlignment="1">
      <alignment horizontal="left" vertical="top" wrapText="1"/>
    </xf>
    <xf numFmtId="14" fontId="0" fillId="2" borderId="0" xfId="0" applyNumberFormat="1" applyFill="1"/>
    <xf numFmtId="0" fontId="19" fillId="2" borderId="0" xfId="0" applyFont="1" applyFill="1"/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5" fillId="0" borderId="0" xfId="0" pivotButton="1" applyFont="1" applyAlignment="1">
      <alignment horizontal="center" vertical="center" wrapText="1"/>
    </xf>
    <xf numFmtId="0" fontId="21" fillId="0" borderId="0" xfId="0" pivotButton="1" applyFont="1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24" fillId="0" borderId="0" xfId="0" applyFont="1"/>
    <xf numFmtId="0" fontId="24" fillId="2" borderId="0" xfId="0" applyFont="1" applyFill="1"/>
    <xf numFmtId="0" fontId="25" fillId="4" borderId="4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6" fillId="0" borderId="6" xfId="0" applyFont="1" applyBorder="1"/>
    <xf numFmtId="0" fontId="26" fillId="0" borderId="0" xfId="0" applyFont="1"/>
    <xf numFmtId="0" fontId="27" fillId="0" borderId="0" xfId="0" applyFont="1"/>
    <xf numFmtId="0" fontId="27" fillId="0" borderId="6" xfId="0" applyFont="1" applyBorder="1"/>
    <xf numFmtId="49" fontId="13" fillId="0" borderId="0" xfId="0" applyNumberFormat="1" applyFont="1" applyAlignment="1">
      <alignment horizontal="left"/>
    </xf>
    <xf numFmtId="49" fontId="14" fillId="0" borderId="3" xfId="0" applyNumberFormat="1" applyFont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left" vertical="top" wrapText="1"/>
    </xf>
    <xf numFmtId="4" fontId="14" fillId="0" borderId="3" xfId="0" applyNumberFormat="1" applyFont="1" applyBorder="1" applyAlignment="1">
      <alignment horizontal="left" vertical="top" wrapText="1"/>
    </xf>
    <xf numFmtId="14" fontId="14" fillId="0" borderId="3" xfId="0" applyNumberFormat="1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3" fontId="13" fillId="0" borderId="0" xfId="0" applyNumberFormat="1" applyFont="1"/>
    <xf numFmtId="4" fontId="13" fillId="0" borderId="0" xfId="0" applyNumberFormat="1" applyFont="1"/>
    <xf numFmtId="14" fontId="13" fillId="0" borderId="0" xfId="0" applyNumberFormat="1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left" vertical="top"/>
    </xf>
    <xf numFmtId="4" fontId="0" fillId="0" borderId="0" xfId="0" applyNumberFormat="1"/>
    <xf numFmtId="14" fontId="0" fillId="0" borderId="0" xfId="0" applyNumberFormat="1"/>
    <xf numFmtId="14" fontId="8" fillId="0" borderId="0" xfId="3" applyNumberFormat="1"/>
    <xf numFmtId="14" fontId="13" fillId="0" borderId="0" xfId="0" applyNumberFormat="1" applyFont="1"/>
    <xf numFmtId="0" fontId="16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10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10" fontId="1" fillId="0" borderId="2" xfId="32" applyNumberFormat="1" applyFont="1" applyFill="1" applyBorder="1" applyAlignment="1">
      <alignment horizontal="center" vertical="center"/>
    </xf>
    <xf numFmtId="1" fontId="1" fillId="0" borderId="2" xfId="1" applyNumberFormat="1" applyFont="1" applyFill="1" applyBorder="1" applyAlignment="1">
      <alignment horizontal="center" vertical="center"/>
    </xf>
    <xf numFmtId="10" fontId="1" fillId="0" borderId="2" xfId="32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pivotButton="1" applyAlignment="1">
      <alignment horizontal="center" wrapText="1"/>
    </xf>
    <xf numFmtId="0" fontId="16" fillId="2" borderId="0" xfId="0" applyFont="1" applyFill="1"/>
  </cellXfs>
  <cellStyles count="46">
    <cellStyle name="Milliers" xfId="1" builtinId="3"/>
    <cellStyle name="Milliers 2" xfId="8" xr:uid="{00000000-0005-0000-0000-000001000000}"/>
    <cellStyle name="Milliers 3" xfId="9" xr:uid="{00000000-0005-0000-0000-000002000000}"/>
    <cellStyle name="Milliers 4" xfId="10" xr:uid="{00000000-0005-0000-0000-000003000000}"/>
    <cellStyle name="Milliers 5" xfId="6" xr:uid="{00000000-0005-0000-0000-000004000000}"/>
    <cellStyle name="Monétaire 2" xfId="38" xr:uid="{00000000-0005-0000-0000-000005000000}"/>
    <cellStyle name="Normal" xfId="0" builtinId="0" customBuiltin="1"/>
    <cellStyle name="Normal 10" xfId="33" xr:uid="{00000000-0005-0000-0000-000007000000}"/>
    <cellStyle name="Normal 11" xfId="34" xr:uid="{00000000-0005-0000-0000-000008000000}"/>
    <cellStyle name="Normal 12" xfId="35" xr:uid="{00000000-0005-0000-0000-000009000000}"/>
    <cellStyle name="Normal 13" xfId="45" xr:uid="{00000000-0005-0000-0000-00000A000000}"/>
    <cellStyle name="Normal 2" xfId="2" xr:uid="{00000000-0005-0000-0000-00000B000000}"/>
    <cellStyle name="Normal 2 10" xfId="44" xr:uid="{00000000-0005-0000-0000-00000C000000}"/>
    <cellStyle name="Normal 2 2" xfId="11" xr:uid="{00000000-0005-0000-0000-00000D000000}"/>
    <cellStyle name="Normal 2 3" xfId="12" xr:uid="{00000000-0005-0000-0000-00000E000000}"/>
    <cellStyle name="Normal 2 3 2" xfId="13" xr:uid="{00000000-0005-0000-0000-00000F000000}"/>
    <cellStyle name="Normal 2 3 3" xfId="14" xr:uid="{00000000-0005-0000-0000-000010000000}"/>
    <cellStyle name="Normal 2 3_Page2" xfId="15" xr:uid="{00000000-0005-0000-0000-000011000000}"/>
    <cellStyle name="Normal 2 4" xfId="37" xr:uid="{00000000-0005-0000-0000-000012000000}"/>
    <cellStyle name="Normal 2 5" xfId="39" xr:uid="{00000000-0005-0000-0000-000013000000}"/>
    <cellStyle name="Normal 2 6" xfId="40" xr:uid="{00000000-0005-0000-0000-000014000000}"/>
    <cellStyle name="Normal 2 7" xfId="41" xr:uid="{00000000-0005-0000-0000-000015000000}"/>
    <cellStyle name="Normal 2 8" xfId="42" xr:uid="{00000000-0005-0000-0000-000016000000}"/>
    <cellStyle name="Normal 2 9" xfId="43" xr:uid="{00000000-0005-0000-0000-000017000000}"/>
    <cellStyle name="Normal 3" xfId="3" xr:uid="{00000000-0005-0000-0000-000018000000}"/>
    <cellStyle name="Normal 3 2" xfId="17" xr:uid="{00000000-0005-0000-0000-000019000000}"/>
    <cellStyle name="Normal 3 3" xfId="16" xr:uid="{00000000-0005-0000-0000-00001A000000}"/>
    <cellStyle name="Normal 4" xfId="4" xr:uid="{00000000-0005-0000-0000-00001B000000}"/>
    <cellStyle name="Normal 4 2" xfId="19" xr:uid="{00000000-0005-0000-0000-00001C000000}"/>
    <cellStyle name="Normal 4 3" xfId="18" xr:uid="{00000000-0005-0000-0000-00001D000000}"/>
    <cellStyle name="Normal 5" xfId="20" xr:uid="{00000000-0005-0000-0000-00001E000000}"/>
    <cellStyle name="Normal 5 2" xfId="21" xr:uid="{00000000-0005-0000-0000-00001F000000}"/>
    <cellStyle name="Normal 5 3" xfId="22" xr:uid="{00000000-0005-0000-0000-000020000000}"/>
    <cellStyle name="Normal 5_Page2" xfId="23" xr:uid="{00000000-0005-0000-0000-000021000000}"/>
    <cellStyle name="Normal 6" xfId="24" xr:uid="{00000000-0005-0000-0000-000022000000}"/>
    <cellStyle name="Normal 6 2" xfId="25" xr:uid="{00000000-0005-0000-0000-000023000000}"/>
    <cellStyle name="Normal 6_Page2" xfId="26" xr:uid="{00000000-0005-0000-0000-000024000000}"/>
    <cellStyle name="Normal 7" xfId="27" xr:uid="{00000000-0005-0000-0000-000025000000}"/>
    <cellStyle name="Normal 8" xfId="28" xr:uid="{00000000-0005-0000-0000-000026000000}"/>
    <cellStyle name="Normal 9" xfId="5" xr:uid="{00000000-0005-0000-0000-000027000000}"/>
    <cellStyle name="Pourcentage" xfId="32" builtinId="5"/>
    <cellStyle name="Pourcentage 2" xfId="29" xr:uid="{00000000-0005-0000-0000-000029000000}"/>
    <cellStyle name="Pourcentage 3" xfId="30" xr:uid="{00000000-0005-0000-0000-00002A000000}"/>
    <cellStyle name="Pourcentage 4" xfId="31" xr:uid="{00000000-0005-0000-0000-00002B000000}"/>
    <cellStyle name="Pourcentage 5" xfId="7" xr:uid="{00000000-0005-0000-0000-00002C000000}"/>
    <cellStyle name="Pourcentage 6" xfId="36" xr:uid="{00000000-0005-0000-0000-00002D000000}"/>
  </cellStyles>
  <dxfs count="28005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14"/>
      </font>
    </dxf>
    <dxf>
      <font>
        <b/>
      </font>
    </dxf>
    <dxf>
      <font>
        <b val="0"/>
      </font>
    </dxf>
    <dxf>
      <font>
        <b/>
      </font>
    </dxf>
    <dxf>
      <font>
        <sz val="20"/>
      </font>
      <alignment wrapText="1" readingOrder="0"/>
    </dxf>
    <dxf>
      <font>
        <sz val="20"/>
      </font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wrapText="1" readingOrder="0"/>
    </dxf>
    <dxf>
      <alignment horizontal="right" readingOrder="0"/>
    </dxf>
    <dxf>
      <alignment vertical="center" readingOrder="0"/>
    </dxf>
    <dxf>
      <alignment horizontal="center" readingOrder="0"/>
    </dxf>
    <dxf>
      <alignment wrapText="1" readingOrder="0"/>
    </dxf>
    <dxf>
      <font>
        <sz val="20"/>
      </font>
    </dxf>
    <dxf>
      <font>
        <sz val="20"/>
      </font>
      <alignment horizontal="center" vertical="center" wrapText="1" readingOrder="0"/>
    </dxf>
    <dxf>
      <font>
        <sz val="20"/>
      </font>
      <alignment horizontal="center" vertical="center" wrapText="1" readingOrder="0"/>
    </dxf>
    <dxf>
      <alignment horizontal="center" vertical="center" readingOrder="0"/>
    </dxf>
    <dxf>
      <alignment horizontal="right" readingOrder="0"/>
    </dxf>
    <dxf>
      <font>
        <sz val="20"/>
      </font>
      <alignment wrapText="1" readingOrder="0"/>
    </dxf>
    <dxf>
      <font>
        <sz val="20"/>
      </font>
      <alignment wrapText="1" readingOrder="0"/>
    </dxf>
    <dxf>
      <font>
        <sz val="20"/>
      </font>
      <alignment wrapText="1" readingOrder="0"/>
    </dxf>
    <dxf>
      <alignment horizontal="center" vertical="center" readingOrder="0"/>
    </dxf>
    <dxf>
      <alignment horizontal="center" vertical="center" readingOrder="0"/>
    </dxf>
    <dxf>
      <font>
        <sz val="20"/>
      </font>
      <alignment horizontal="center" vertical="center" wrapText="1" readingOrder="0"/>
    </dxf>
    <dxf>
      <font>
        <sz val="20"/>
      </font>
      <alignment horizontal="center" vertical="center" wrapText="1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1" readingOrder="0"/>
    </dxf>
    <dxf>
      <alignment wrapText="1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sz val="20"/>
      </font>
      <alignment horizontal="center" vertical="center"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14"/>
      </font>
    </dxf>
    <dxf>
      <font>
        <b/>
      </font>
    </dxf>
    <dxf>
      <font>
        <b val="0"/>
      </font>
    </dxf>
    <dxf>
      <font>
        <b/>
      </font>
    </dxf>
    <dxf>
      <font>
        <sz val="20"/>
      </font>
      <alignment wrapText="1" readingOrder="0"/>
    </dxf>
    <dxf>
      <font>
        <sz val="20"/>
      </font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wrapText="1" readingOrder="0"/>
    </dxf>
    <dxf>
      <alignment horizontal="right" readingOrder="0"/>
    </dxf>
    <dxf>
      <alignment vertical="center" readingOrder="0"/>
    </dxf>
    <dxf>
      <alignment horizontal="center" readingOrder="0"/>
    </dxf>
    <dxf>
      <alignment wrapText="1" readingOrder="0"/>
    </dxf>
    <dxf>
      <font>
        <sz val="20"/>
      </font>
    </dxf>
    <dxf>
      <font>
        <sz val="20"/>
      </font>
      <alignment horizontal="center" vertical="center" wrapText="1" readingOrder="0"/>
    </dxf>
    <dxf>
      <font>
        <sz val="20"/>
      </font>
      <alignment horizontal="center" vertical="center" wrapText="1" readingOrder="0"/>
    </dxf>
    <dxf>
      <alignment horizontal="center" vertical="center" readingOrder="0"/>
    </dxf>
    <dxf>
      <alignment horizontal="right" readingOrder="0"/>
    </dxf>
    <dxf>
      <font>
        <sz val="20"/>
      </font>
      <alignment wrapText="1" readingOrder="0"/>
    </dxf>
    <dxf>
      <font>
        <sz val="20"/>
      </font>
      <alignment wrapText="1" readingOrder="0"/>
    </dxf>
    <dxf>
      <font>
        <sz val="20"/>
      </font>
      <alignment wrapText="1" readingOrder="0"/>
    </dxf>
    <dxf>
      <alignment horizontal="center" vertical="center" readingOrder="0"/>
    </dxf>
    <dxf>
      <alignment horizontal="center" vertical="center" readingOrder="0"/>
    </dxf>
    <dxf>
      <font>
        <sz val="20"/>
      </font>
      <alignment horizontal="center" vertical="center" wrapText="1" readingOrder="0"/>
    </dxf>
    <dxf>
      <font>
        <sz val="20"/>
      </font>
      <alignment horizontal="center" vertical="center" wrapText="1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1" readingOrder="0"/>
    </dxf>
    <dxf>
      <alignment wrapText="1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sz val="20"/>
      </font>
      <alignment horizontal="center" vertical="center"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14"/>
      </font>
    </dxf>
    <dxf>
      <font>
        <b/>
      </font>
    </dxf>
    <dxf>
      <font>
        <b val="0"/>
      </font>
    </dxf>
    <dxf>
      <font>
        <b/>
      </font>
    </dxf>
    <dxf>
      <font>
        <sz val="20"/>
      </font>
      <alignment wrapText="1" readingOrder="0"/>
    </dxf>
    <dxf>
      <font>
        <sz val="20"/>
      </font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wrapText="1" readingOrder="0"/>
    </dxf>
    <dxf>
      <alignment horizontal="right" readingOrder="0"/>
    </dxf>
    <dxf>
      <alignment vertical="center" readingOrder="0"/>
    </dxf>
    <dxf>
      <alignment horizontal="center" readingOrder="0"/>
    </dxf>
    <dxf>
      <alignment wrapText="1" readingOrder="0"/>
    </dxf>
    <dxf>
      <font>
        <sz val="20"/>
      </font>
    </dxf>
    <dxf>
      <font>
        <sz val="20"/>
      </font>
      <alignment horizontal="center" vertical="center" wrapText="1" readingOrder="0"/>
    </dxf>
    <dxf>
      <font>
        <sz val="20"/>
      </font>
      <alignment horizontal="center" vertical="center" wrapText="1" readingOrder="0"/>
    </dxf>
    <dxf>
      <alignment horizontal="center" vertical="center" readingOrder="0"/>
    </dxf>
    <dxf>
      <alignment horizontal="right" readingOrder="0"/>
    </dxf>
    <dxf>
      <font>
        <sz val="20"/>
      </font>
      <alignment wrapText="1" readingOrder="0"/>
    </dxf>
    <dxf>
      <font>
        <sz val="20"/>
      </font>
      <alignment wrapText="1" readingOrder="0"/>
    </dxf>
    <dxf>
      <font>
        <sz val="20"/>
      </font>
      <alignment wrapText="1" readingOrder="0"/>
    </dxf>
    <dxf>
      <alignment horizontal="center" vertical="center" readingOrder="0"/>
    </dxf>
    <dxf>
      <alignment horizontal="center" vertical="center" readingOrder="0"/>
    </dxf>
    <dxf>
      <font>
        <sz val="20"/>
      </font>
      <alignment horizontal="center" vertical="center" wrapText="1" readingOrder="0"/>
    </dxf>
    <dxf>
      <font>
        <sz val="20"/>
      </font>
      <alignment horizontal="center" vertical="center" wrapText="1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1" readingOrder="0"/>
    </dxf>
    <dxf>
      <alignment wrapText="1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sz val="20"/>
      </font>
      <alignment horizontal="center" vertical="center"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right"/>
    </dxf>
    <dxf>
      <alignment horizontal="center"/>
    </dxf>
    <dxf>
      <alignment horizontal="right"/>
    </dxf>
    <dxf>
      <alignment horizontal="center"/>
    </dxf>
    <dxf>
      <alignment horizontal="right"/>
    </dxf>
    <dxf>
      <alignment horizontal="center"/>
    </dxf>
    <dxf>
      <alignment horizontal="right"/>
    </dxf>
    <dxf>
      <alignment horizontal="center"/>
    </dxf>
    <dxf>
      <alignment horizontal="right"/>
    </dxf>
    <dxf>
      <alignment horizontal="center"/>
    </dxf>
    <dxf>
      <alignment horizontal="right"/>
    </dxf>
    <dxf>
      <alignment horizontal="center"/>
    </dxf>
    <dxf>
      <alignment horizontal="right"/>
    </dxf>
    <dxf>
      <alignment horizontal="center"/>
    </dxf>
    <dxf>
      <alignment horizontal="right"/>
    </dxf>
    <dxf>
      <alignment horizontal="center"/>
    </dxf>
    <dxf>
      <alignment horizontal="right"/>
    </dxf>
    <dxf>
      <alignment horizontal="center"/>
    </dxf>
    <dxf>
      <alignment horizontal="right"/>
    </dxf>
    <dxf>
      <alignment horizontal="center"/>
    </dxf>
    <dxf>
      <alignment horizontal="right"/>
    </dxf>
    <dxf>
      <alignment horizontal="center"/>
    </dxf>
    <dxf>
      <alignment horizontal="right"/>
    </dxf>
    <dxf>
      <alignment horizontal="center"/>
    </dxf>
    <dxf>
      <alignment horizontal="right"/>
    </dxf>
    <dxf>
      <alignment horizontal="center"/>
    </dxf>
    <dxf>
      <alignment horizontal="right"/>
    </dxf>
    <dxf>
      <alignment horizontal="center"/>
    </dxf>
    <dxf>
      <alignment horizontal="right"/>
    </dxf>
    <dxf>
      <alignment horizontal="center"/>
    </dxf>
    <dxf>
      <alignment horizontal="right"/>
    </dxf>
    <dxf>
      <alignment horizontal="center"/>
    </dxf>
    <dxf>
      <alignment horizontal="right"/>
    </dxf>
    <dxf>
      <alignment horizontal="center"/>
    </dxf>
    <dxf>
      <alignment horizontal="right"/>
    </dxf>
    <dxf>
      <alignment horizontal="center"/>
    </dxf>
    <dxf>
      <alignment horizontal="right"/>
    </dxf>
    <dxf>
      <alignment horizontal="center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14"/>
      </font>
    </dxf>
    <dxf>
      <font>
        <b/>
      </font>
    </dxf>
    <dxf>
      <font>
        <b val="0"/>
      </font>
    </dxf>
    <dxf>
      <font>
        <b/>
      </font>
    </dxf>
    <dxf>
      <font>
        <sz val="20"/>
      </font>
      <alignment wrapText="1" readingOrder="0"/>
    </dxf>
    <dxf>
      <font>
        <sz val="20"/>
      </font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wrapText="1" readingOrder="0"/>
    </dxf>
    <dxf>
      <alignment horizontal="right" readingOrder="0"/>
    </dxf>
    <dxf>
      <alignment vertical="center" readingOrder="0"/>
    </dxf>
    <dxf>
      <alignment horizontal="center" readingOrder="0"/>
    </dxf>
    <dxf>
      <alignment wrapText="1" readingOrder="0"/>
    </dxf>
    <dxf>
      <font>
        <sz val="20"/>
      </font>
    </dxf>
    <dxf>
      <font>
        <sz val="20"/>
      </font>
      <alignment horizontal="center" vertical="center" wrapText="1" readingOrder="0"/>
    </dxf>
    <dxf>
      <font>
        <sz val="20"/>
      </font>
      <alignment horizontal="center" vertical="center" wrapText="1" readingOrder="0"/>
    </dxf>
    <dxf>
      <alignment horizontal="center" vertical="center" readingOrder="0"/>
    </dxf>
    <dxf>
      <alignment horizontal="right" readingOrder="0"/>
    </dxf>
    <dxf>
      <font>
        <sz val="20"/>
      </font>
      <alignment wrapText="1" readingOrder="0"/>
    </dxf>
    <dxf>
      <font>
        <sz val="20"/>
      </font>
      <alignment wrapText="1" readingOrder="0"/>
    </dxf>
    <dxf>
      <font>
        <sz val="20"/>
      </font>
      <alignment wrapText="1" readingOrder="0"/>
    </dxf>
    <dxf>
      <alignment horizontal="center" vertical="center" readingOrder="0"/>
    </dxf>
    <dxf>
      <alignment horizontal="center" vertical="center" readingOrder="0"/>
    </dxf>
    <dxf>
      <font>
        <sz val="20"/>
      </font>
      <alignment horizontal="center" vertical="center" wrapText="1" readingOrder="0"/>
    </dxf>
    <dxf>
      <font>
        <sz val="20"/>
      </font>
      <alignment horizontal="center" vertical="center" wrapText="1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1" readingOrder="0"/>
    </dxf>
    <dxf>
      <alignment wrapText="1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sz val="20"/>
      </font>
      <alignment horizontal="center" vertical="center"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14"/>
      </font>
    </dxf>
    <dxf>
      <font>
        <b/>
      </font>
    </dxf>
    <dxf>
      <font>
        <b val="0"/>
      </font>
    </dxf>
    <dxf>
      <font>
        <b/>
      </font>
    </dxf>
    <dxf>
      <font>
        <sz val="20"/>
      </font>
      <alignment wrapText="1" readingOrder="0"/>
    </dxf>
    <dxf>
      <font>
        <sz val="20"/>
      </font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wrapText="1" readingOrder="0"/>
    </dxf>
    <dxf>
      <alignment horizontal="right" readingOrder="0"/>
    </dxf>
    <dxf>
      <alignment vertical="center" readingOrder="0"/>
    </dxf>
    <dxf>
      <alignment horizontal="center" readingOrder="0"/>
    </dxf>
    <dxf>
      <alignment wrapText="1" readingOrder="0"/>
    </dxf>
    <dxf>
      <font>
        <sz val="20"/>
      </font>
    </dxf>
    <dxf>
      <font>
        <sz val="20"/>
      </font>
      <alignment horizontal="center" vertical="center" wrapText="1" readingOrder="0"/>
    </dxf>
    <dxf>
      <font>
        <sz val="20"/>
      </font>
      <alignment horizontal="center" vertical="center" wrapText="1" readingOrder="0"/>
    </dxf>
    <dxf>
      <alignment horizontal="center" vertical="center" readingOrder="0"/>
    </dxf>
    <dxf>
      <alignment horizontal="right" readingOrder="0"/>
    </dxf>
    <dxf>
      <font>
        <sz val="20"/>
      </font>
      <alignment wrapText="1" readingOrder="0"/>
    </dxf>
    <dxf>
      <font>
        <sz val="20"/>
      </font>
      <alignment wrapText="1" readingOrder="0"/>
    </dxf>
    <dxf>
      <font>
        <sz val="20"/>
      </font>
      <alignment wrapText="1" readingOrder="0"/>
    </dxf>
    <dxf>
      <alignment horizontal="center" vertical="center" readingOrder="0"/>
    </dxf>
    <dxf>
      <alignment horizontal="center" vertical="center" readingOrder="0"/>
    </dxf>
    <dxf>
      <font>
        <sz val="20"/>
      </font>
      <alignment horizontal="center" vertical="center" wrapText="1" readingOrder="0"/>
    </dxf>
    <dxf>
      <font>
        <sz val="20"/>
      </font>
      <alignment horizontal="center" vertical="center" wrapText="1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1" readingOrder="0"/>
    </dxf>
    <dxf>
      <alignment wrapText="1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sz val="20"/>
      </font>
      <alignment horizontal="center" vertical="center"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14"/>
      </font>
    </dxf>
    <dxf>
      <font>
        <b/>
      </font>
    </dxf>
    <dxf>
      <font>
        <b val="0"/>
      </font>
    </dxf>
    <dxf>
      <font>
        <b/>
      </font>
    </dxf>
    <dxf>
      <font>
        <sz val="20"/>
      </font>
      <alignment wrapText="1" readingOrder="0"/>
    </dxf>
    <dxf>
      <font>
        <sz val="20"/>
      </font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wrapText="1" readingOrder="0"/>
    </dxf>
    <dxf>
      <alignment horizontal="right" readingOrder="0"/>
    </dxf>
    <dxf>
      <alignment vertical="center" readingOrder="0"/>
    </dxf>
    <dxf>
      <alignment horizontal="center" readingOrder="0"/>
    </dxf>
    <dxf>
      <alignment wrapText="1" readingOrder="0"/>
    </dxf>
    <dxf>
      <font>
        <sz val="20"/>
      </font>
    </dxf>
    <dxf>
      <font>
        <sz val="20"/>
      </font>
      <alignment horizontal="center" vertical="center" wrapText="1" readingOrder="0"/>
    </dxf>
    <dxf>
      <font>
        <sz val="20"/>
      </font>
      <alignment horizontal="center" vertical="center" wrapText="1" readingOrder="0"/>
    </dxf>
    <dxf>
      <alignment horizontal="center" vertical="center" readingOrder="0"/>
    </dxf>
    <dxf>
      <alignment horizontal="right" readingOrder="0"/>
    </dxf>
    <dxf>
      <font>
        <sz val="20"/>
      </font>
      <alignment wrapText="1" readingOrder="0"/>
    </dxf>
    <dxf>
      <font>
        <sz val="20"/>
      </font>
      <alignment wrapText="1" readingOrder="0"/>
    </dxf>
    <dxf>
      <font>
        <sz val="20"/>
      </font>
      <alignment wrapText="1" readingOrder="0"/>
    </dxf>
    <dxf>
      <alignment horizontal="center" vertical="center" readingOrder="0"/>
    </dxf>
    <dxf>
      <alignment horizontal="center" vertical="center" readingOrder="0"/>
    </dxf>
    <dxf>
      <font>
        <sz val="20"/>
      </font>
      <alignment horizontal="center" vertical="center" wrapText="1" readingOrder="0"/>
    </dxf>
    <dxf>
      <font>
        <sz val="20"/>
      </font>
      <alignment horizontal="center" vertical="center" wrapText="1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1" readingOrder="0"/>
    </dxf>
    <dxf>
      <alignment wrapText="1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sz val="20"/>
      </font>
      <alignment horizontal="center" vertical="center"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sz val="20"/>
      </font>
      <alignment horizontal="center" vertical="center"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wrapText="1" readingOrder="0"/>
    </dxf>
    <dxf>
      <alignment wrapText="1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sz val="20"/>
      </font>
      <alignment horizontal="center" vertical="center" wrapText="1" readingOrder="0"/>
    </dxf>
    <dxf>
      <font>
        <sz val="20"/>
      </font>
      <alignment horizontal="center" vertical="center" wrapText="1" readingOrder="0"/>
    </dxf>
    <dxf>
      <alignment horizontal="center" vertical="center" readingOrder="0"/>
    </dxf>
    <dxf>
      <alignment horizontal="center" vertical="center" readingOrder="0"/>
    </dxf>
    <dxf>
      <font>
        <sz val="20"/>
      </font>
      <alignment wrapText="1" readingOrder="0"/>
    </dxf>
    <dxf>
      <font>
        <sz val="20"/>
      </font>
      <alignment wrapText="1" readingOrder="0"/>
    </dxf>
    <dxf>
      <font>
        <sz val="20"/>
      </font>
      <alignment wrapText="1" readingOrder="0"/>
    </dxf>
    <dxf>
      <alignment horizontal="right" readingOrder="0"/>
    </dxf>
    <dxf>
      <alignment horizontal="center" vertical="center" readingOrder="0"/>
    </dxf>
    <dxf>
      <font>
        <sz val="20"/>
      </font>
      <alignment horizontal="center" vertical="center" wrapText="1" readingOrder="0"/>
    </dxf>
    <dxf>
      <font>
        <sz val="20"/>
      </font>
      <alignment horizontal="center" vertical="center" wrapText="1" readingOrder="0"/>
    </dxf>
    <dxf>
      <font>
        <sz val="20"/>
      </font>
    </dxf>
    <dxf>
      <alignment wrapText="1" readingOrder="0"/>
    </dxf>
    <dxf>
      <alignment horizontal="center" readingOrder="0"/>
    </dxf>
    <dxf>
      <alignment vertical="center" readingOrder="0"/>
    </dxf>
    <dxf>
      <alignment horizontal="right" readingOrder="0"/>
    </dxf>
    <dxf>
      <alignment wrapText="1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20"/>
      </font>
      <alignment wrapText="1" readingOrder="0"/>
    </dxf>
    <dxf>
      <font>
        <sz val="20"/>
      </font>
      <alignment wrapText="1" readingOrder="0"/>
    </dxf>
    <dxf>
      <font>
        <b/>
      </font>
    </dxf>
    <dxf>
      <font>
        <b val="0"/>
      </font>
    </dxf>
    <dxf>
      <font>
        <b/>
      </font>
    </dxf>
    <dxf>
      <font>
        <sz val="14"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font>
        <b/>
        <i val="0"/>
      </font>
      <border>
        <left/>
        <top/>
      </border>
    </dxf>
    <dxf>
      <fill>
        <patternFill>
          <bgColor theme="6" tint="0.79998168889431442"/>
        </patternFill>
      </fill>
      <border>
        <right style="thin">
          <color auto="1"/>
        </right>
      </border>
    </dxf>
    <dxf>
      <font>
        <b/>
        <i val="0"/>
      </font>
      <border>
        <top style="double">
          <color auto="1"/>
        </top>
      </border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lor theme="0"/>
      </font>
      <fill>
        <patternFill patternType="solid">
          <fgColor rgb="FF9C2221"/>
          <bgColor rgb="FF9C222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</font>
    </dxf>
    <dxf>
      <font>
        <b/>
        <i val="0"/>
        <sz val="14"/>
        <color theme="1"/>
      </font>
      <border>
        <bottom style="thin">
          <color theme="4"/>
        </bottom>
        <vertical/>
        <horizontal/>
      </border>
    </dxf>
    <dxf>
      <font>
        <strike val="0"/>
        <sz val="14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</dxfs>
  <tableStyles count="3" defaultTableStyle="TableStyleMedium2" defaultPivotStyle="PivotStyleLight16">
    <tableStyle name="Sélecteur de fonds - Shortlist EB" pivot="0" table="0" count="10" xr9:uid="{00000000-0011-0000-FFFF-FFFF00000000}">
      <tableStyleElement type="wholeTable" dxfId="28004"/>
      <tableStyleElement type="headerRow" dxfId="28003"/>
    </tableStyle>
    <tableStyle name="Shortlist - EB" table="0" count="3" xr9:uid="{00000000-0011-0000-FFFF-FFFF01000000}">
      <tableStyleElement type="wholeTable" dxfId="28002"/>
      <tableStyleElement type="headerRow" dxfId="28001"/>
      <tableStyleElement type="firstRowStripe" size="2"/>
    </tableStyle>
    <tableStyle name="Spirica_1" table="0" count="7" xr9:uid="{00000000-0011-0000-FFFF-FFFF02000000}">
      <tableStyleElement type="wholeTable" dxfId="28000"/>
      <tableStyleElement type="headerRow" dxfId="27999"/>
      <tableStyleElement type="totalRow" dxfId="27998"/>
      <tableStyleElement type="firstColumn" dxfId="27997"/>
      <tableStyleElement type="lastColumn" dxfId="27996"/>
      <tableStyleElement type="firstRowStripe" dxfId="27995"/>
      <tableStyleElement type="secondColumnStripe" size="2"/>
    </tableStyle>
  </tableStyles>
  <colors>
    <mruColors>
      <color rgb="FF23FF57"/>
      <color rgb="FF9C2221"/>
      <color rgb="FF0B54A1"/>
      <color rgb="FFEC633F"/>
      <color rgb="FF165C43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sz val="12"/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électeur de fonds - Shortlist EB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microsoft.com/office/2007/relationships/slicerCache" Target="slicerCaches/slicerCache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microsoft.com/office/2007/relationships/slicerCache" Target="slicerCaches/slicerCache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7/relationships/slicerCache" Target="slicerCaches/slicerCache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07/relationships/slicerCache" Target="slicerCaches/slicerCache5.xml"/><Relationship Id="rId5" Type="http://schemas.openxmlformats.org/officeDocument/2006/relationships/worksheet" Target="worksheets/sheet5.xml"/><Relationship Id="rId15" Type="http://schemas.microsoft.com/office/2007/relationships/slicerCache" Target="slicerCaches/slicerCache9.xml"/><Relationship Id="rId10" Type="http://schemas.microsoft.com/office/2007/relationships/slicerCache" Target="slicerCaches/slicerCache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microsoft.com/office/2007/relationships/slicerCache" Target="slicerCaches/slicerCache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107372</xdr:colOff>
      <xdr:row>0</xdr:row>
      <xdr:rowOff>149927</xdr:rowOff>
    </xdr:from>
    <xdr:to>
      <xdr:col>9</xdr:col>
      <xdr:colOff>2563090</xdr:colOff>
      <xdr:row>3</xdr:row>
      <xdr:rowOff>149927</xdr:rowOff>
    </xdr:to>
    <xdr:sp macro="" textlink="">
      <xdr:nvSpPr>
        <xdr:cNvPr id="8" name="Rectangle à coins arrondi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7372" y="149927"/>
          <a:ext cx="28904045" cy="706582"/>
        </a:xfrm>
        <a:prstGeom prst="roundRect">
          <a:avLst/>
        </a:prstGeom>
        <a:solidFill>
          <a:srgbClr val="9C222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3200" b="1" i="0" cap="all" baseline="0"/>
            <a:t>Sélecteur de fonds</a:t>
          </a:r>
        </a:p>
      </xdr:txBody>
    </xdr:sp>
    <xdr:clientData/>
  </xdr:twoCellAnchor>
  <xdr:twoCellAnchor>
    <xdr:from>
      <xdr:col>0</xdr:col>
      <xdr:colOff>244925</xdr:colOff>
      <xdr:row>22</xdr:row>
      <xdr:rowOff>1</xdr:rowOff>
    </xdr:from>
    <xdr:to>
      <xdr:col>10</xdr:col>
      <xdr:colOff>45698</xdr:colOff>
      <xdr:row>27</xdr:row>
      <xdr:rowOff>103915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244925" y="5275386"/>
          <a:ext cx="32478850" cy="1294539"/>
          <a:chOff x="408214" y="7386928"/>
          <a:chExt cx="9581634" cy="611231"/>
        </a:xfrm>
        <a:solidFill>
          <a:srgbClr val="9C2221"/>
        </a:solidFill>
      </xdr:grpSpPr>
      <xdr:sp macro="" textlink="">
        <xdr:nvSpPr>
          <xdr:cNvPr id="11" name="Rectangle à coins arrondis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408214" y="7386928"/>
            <a:ext cx="9581634" cy="396354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fr-FR" sz="3600" b="0" i="0"/>
              <a:t>Découvrez le résultat</a:t>
            </a:r>
            <a:r>
              <a:rPr lang="fr-FR" sz="3600" b="0" i="0" baseline="0"/>
              <a:t> ci-dessous :</a:t>
            </a:r>
            <a:endParaRPr lang="fr-FR" sz="3600" b="0" i="0"/>
          </a:p>
        </xdr:txBody>
      </xdr:sp>
      <xdr:sp macro="" textlink="">
        <xdr:nvSpPr>
          <xdr:cNvPr id="12" name="Triangle isocèl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 rot="10800000">
            <a:off x="4857931" y="7772951"/>
            <a:ext cx="676537" cy="225208"/>
          </a:xfrm>
          <a:prstGeom prst="triangl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11</xdr:col>
      <xdr:colOff>1092891</xdr:colOff>
      <xdr:row>6</xdr:row>
      <xdr:rowOff>114422</xdr:rowOff>
    </xdr:from>
    <xdr:to>
      <xdr:col>14</xdr:col>
      <xdr:colOff>259773</xdr:colOff>
      <xdr:row>12</xdr:row>
      <xdr:rowOff>148938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5950728" y="1579807"/>
          <a:ext cx="5706160" cy="1463266"/>
          <a:chOff x="16431258" y="1101558"/>
          <a:chExt cx="5718698" cy="1461533"/>
        </a:xfrm>
      </xdr:grpSpPr>
      <xdr:sp macro="" textlink="">
        <xdr:nvSpPr>
          <xdr:cNvPr id="9" name="Rectangle à coins arrondis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6431258" y="1101558"/>
            <a:ext cx="5718698" cy="1461533"/>
          </a:xfrm>
          <a:prstGeom prst="roundRect">
            <a:avLst/>
          </a:prstGeom>
          <a:noFill/>
          <a:ln>
            <a:solidFill>
              <a:srgbClr val="9C2221"/>
            </a:solidFill>
            <a:prstDash val="lg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lvl="2" algn="l"/>
            <a:r>
              <a:rPr lang="fr-FR" sz="2400" b="0" i="0" cap="none" baseline="0">
                <a:solidFill>
                  <a:srgbClr val="9C2221"/>
                </a:solidFill>
              </a:rPr>
              <a:t>Cliquez dans chaque zone suivant les critères que vous souhaitez sélectionner</a:t>
            </a:r>
          </a:p>
        </xdr:txBody>
      </xdr:sp>
      <xdr:grpSp>
        <xdr:nvGrpSpPr>
          <xdr:cNvPr id="18" name="Group 26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GrpSpPr>
            <a:grpSpLocks noChangeAspect="1"/>
          </xdr:cNvGrpSpPr>
        </xdr:nvGrpSpPr>
        <xdr:grpSpPr bwMode="auto">
          <a:xfrm>
            <a:off x="16601487" y="1330261"/>
            <a:ext cx="711788" cy="727228"/>
            <a:chOff x="4589" y="1710"/>
            <a:chExt cx="336" cy="333"/>
          </a:xfrm>
          <a:solidFill>
            <a:srgbClr val="9C2221"/>
          </a:solidFill>
        </xdr:grpSpPr>
        <xdr:sp macro="" textlink="">
          <xdr:nvSpPr>
            <xdr:cNvPr id="19" name="Freeform 27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4701" y="1816"/>
              <a:ext cx="224" cy="227"/>
            </a:xfrm>
            <a:custGeom>
              <a:avLst/>
              <a:gdLst>
                <a:gd name="T0" fmla="*/ 448 w 1235"/>
                <a:gd name="T1" fmla="*/ 152 h 1262"/>
                <a:gd name="T2" fmla="*/ 679 w 1235"/>
                <a:gd name="T3" fmla="*/ 26 h 1262"/>
                <a:gd name="T4" fmla="*/ 1113 w 1235"/>
                <a:gd name="T5" fmla="*/ 515 h 1262"/>
                <a:gd name="T6" fmla="*/ 1105 w 1235"/>
                <a:gd name="T7" fmla="*/ 693 h 1262"/>
                <a:gd name="T8" fmla="*/ 1217 w 1235"/>
                <a:gd name="T9" fmla="*/ 872 h 1262"/>
                <a:gd name="T10" fmla="*/ 1051 w 1235"/>
                <a:gd name="T11" fmla="*/ 1038 h 1262"/>
                <a:gd name="T12" fmla="*/ 675 w 1235"/>
                <a:gd name="T13" fmla="*/ 1228 h 1262"/>
                <a:gd name="T14" fmla="*/ 551 w 1235"/>
                <a:gd name="T15" fmla="*/ 1064 h 1262"/>
                <a:gd name="T16" fmla="*/ 371 w 1235"/>
                <a:gd name="T17" fmla="*/ 1013 h 1262"/>
                <a:gd name="T18" fmla="*/ 121 w 1235"/>
                <a:gd name="T19" fmla="*/ 556 h 1262"/>
                <a:gd name="T20" fmla="*/ 231 w 1235"/>
                <a:gd name="T21" fmla="*/ 510 h 1262"/>
                <a:gd name="T22" fmla="*/ 1 w 1235"/>
                <a:gd name="T23" fmla="*/ 116 h 1262"/>
                <a:gd name="T24" fmla="*/ 223 w 1235"/>
                <a:gd name="T25" fmla="*/ 74 h 1262"/>
                <a:gd name="T26" fmla="*/ 192 w 1235"/>
                <a:gd name="T27" fmla="*/ 613 h 1262"/>
                <a:gd name="T28" fmla="*/ 425 w 1235"/>
                <a:gd name="T29" fmla="*/ 955 h 1262"/>
                <a:gd name="T30" fmla="*/ 573 w 1235"/>
                <a:gd name="T31" fmla="*/ 984 h 1262"/>
                <a:gd name="T32" fmla="*/ 1020 w 1235"/>
                <a:gd name="T33" fmla="*/ 695 h 1262"/>
                <a:gd name="T34" fmla="*/ 1043 w 1235"/>
                <a:gd name="T35" fmla="*/ 565 h 1262"/>
                <a:gd name="T36" fmla="*/ 823 w 1235"/>
                <a:gd name="T37" fmla="*/ 215 h 1262"/>
                <a:gd name="T38" fmla="*/ 711 w 1235"/>
                <a:gd name="T39" fmla="*/ 95 h 1262"/>
                <a:gd name="T40" fmla="*/ 687 w 1235"/>
                <a:gd name="T41" fmla="*/ 171 h 1262"/>
                <a:gd name="T42" fmla="*/ 776 w 1235"/>
                <a:gd name="T43" fmla="*/ 368 h 1262"/>
                <a:gd name="T44" fmla="*/ 651 w 1235"/>
                <a:gd name="T45" fmla="*/ 254 h 1262"/>
                <a:gd name="T46" fmla="*/ 545 w 1235"/>
                <a:gd name="T47" fmla="*/ 158 h 1262"/>
                <a:gd name="T48" fmla="*/ 535 w 1235"/>
                <a:gd name="T49" fmla="*/ 239 h 1262"/>
                <a:gd name="T50" fmla="*/ 634 w 1235"/>
                <a:gd name="T51" fmla="*/ 465 h 1262"/>
                <a:gd name="T52" fmla="*/ 514 w 1235"/>
                <a:gd name="T53" fmla="*/ 340 h 1262"/>
                <a:gd name="T54" fmla="*/ 390 w 1235"/>
                <a:gd name="T55" fmla="*/ 211 h 1262"/>
                <a:gd name="T56" fmla="*/ 377 w 1235"/>
                <a:gd name="T57" fmla="*/ 291 h 1262"/>
                <a:gd name="T58" fmla="*/ 504 w 1235"/>
                <a:gd name="T59" fmla="*/ 549 h 1262"/>
                <a:gd name="T60" fmla="*/ 440 w 1235"/>
                <a:gd name="T61" fmla="*/ 526 h 1262"/>
                <a:gd name="T62" fmla="*/ 155 w 1235"/>
                <a:gd name="T63" fmla="*/ 108 h 1262"/>
                <a:gd name="T64" fmla="*/ 81 w 1235"/>
                <a:gd name="T65" fmla="*/ 118 h 1262"/>
                <a:gd name="T66" fmla="*/ 384 w 1235"/>
                <a:gd name="T67" fmla="*/ 602 h 1262"/>
                <a:gd name="T68" fmla="*/ 475 w 1235"/>
                <a:gd name="T69" fmla="*/ 780 h 1262"/>
                <a:gd name="T70" fmla="*/ 406 w 1235"/>
                <a:gd name="T71" fmla="*/ 772 h 1262"/>
                <a:gd name="T72" fmla="*/ 192 w 1235"/>
                <a:gd name="T73" fmla="*/ 613 h 1262"/>
                <a:gd name="T74" fmla="*/ 648 w 1235"/>
                <a:gd name="T75" fmla="*/ 1040 h 1262"/>
                <a:gd name="T76" fmla="*/ 1137 w 1235"/>
                <a:gd name="T77" fmla="*/ 891 h 126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</a:cxnLst>
              <a:rect l="0" t="0" r="r" b="b"/>
              <a:pathLst>
                <a:path w="1235" h="1262">
                  <a:moveTo>
                    <a:pt x="304" y="194"/>
                  </a:moveTo>
                  <a:cubicBezTo>
                    <a:pt x="343" y="145"/>
                    <a:pt x="390" y="129"/>
                    <a:pt x="448" y="152"/>
                  </a:cubicBezTo>
                  <a:cubicBezTo>
                    <a:pt x="485" y="91"/>
                    <a:pt x="535" y="65"/>
                    <a:pt x="605" y="90"/>
                  </a:cubicBezTo>
                  <a:cubicBezTo>
                    <a:pt x="623" y="61"/>
                    <a:pt x="645" y="36"/>
                    <a:pt x="679" y="26"/>
                  </a:cubicBezTo>
                  <a:cubicBezTo>
                    <a:pt x="733" y="11"/>
                    <a:pt x="781" y="25"/>
                    <a:pt x="813" y="71"/>
                  </a:cubicBezTo>
                  <a:cubicBezTo>
                    <a:pt x="913" y="219"/>
                    <a:pt x="1014" y="366"/>
                    <a:pt x="1113" y="515"/>
                  </a:cubicBezTo>
                  <a:cubicBezTo>
                    <a:pt x="1120" y="524"/>
                    <a:pt x="1122" y="540"/>
                    <a:pt x="1121" y="552"/>
                  </a:cubicBezTo>
                  <a:cubicBezTo>
                    <a:pt x="1116" y="599"/>
                    <a:pt x="1109" y="646"/>
                    <a:pt x="1105" y="693"/>
                  </a:cubicBezTo>
                  <a:cubicBezTo>
                    <a:pt x="1104" y="700"/>
                    <a:pt x="1108" y="710"/>
                    <a:pt x="1112" y="716"/>
                  </a:cubicBezTo>
                  <a:cubicBezTo>
                    <a:pt x="1147" y="768"/>
                    <a:pt x="1182" y="820"/>
                    <a:pt x="1217" y="872"/>
                  </a:cubicBezTo>
                  <a:cubicBezTo>
                    <a:pt x="1235" y="898"/>
                    <a:pt x="1233" y="914"/>
                    <a:pt x="1205" y="933"/>
                  </a:cubicBezTo>
                  <a:cubicBezTo>
                    <a:pt x="1154" y="969"/>
                    <a:pt x="1102" y="1003"/>
                    <a:pt x="1051" y="1038"/>
                  </a:cubicBezTo>
                  <a:cubicBezTo>
                    <a:pt x="950" y="1106"/>
                    <a:pt x="849" y="1174"/>
                    <a:pt x="748" y="1242"/>
                  </a:cubicBezTo>
                  <a:cubicBezTo>
                    <a:pt x="719" y="1262"/>
                    <a:pt x="695" y="1257"/>
                    <a:pt x="675" y="1228"/>
                  </a:cubicBezTo>
                  <a:cubicBezTo>
                    <a:pt x="642" y="1179"/>
                    <a:pt x="610" y="1129"/>
                    <a:pt x="576" y="1080"/>
                  </a:cubicBezTo>
                  <a:cubicBezTo>
                    <a:pt x="571" y="1073"/>
                    <a:pt x="561" y="1066"/>
                    <a:pt x="551" y="1064"/>
                  </a:cubicBezTo>
                  <a:cubicBezTo>
                    <a:pt x="501" y="1053"/>
                    <a:pt x="450" y="1044"/>
                    <a:pt x="399" y="1032"/>
                  </a:cubicBezTo>
                  <a:cubicBezTo>
                    <a:pt x="389" y="1030"/>
                    <a:pt x="377" y="1022"/>
                    <a:pt x="371" y="1013"/>
                  </a:cubicBezTo>
                  <a:cubicBezTo>
                    <a:pt x="282" y="883"/>
                    <a:pt x="194" y="753"/>
                    <a:pt x="106" y="623"/>
                  </a:cubicBezTo>
                  <a:cubicBezTo>
                    <a:pt x="87" y="594"/>
                    <a:pt x="92" y="574"/>
                    <a:pt x="121" y="556"/>
                  </a:cubicBezTo>
                  <a:cubicBezTo>
                    <a:pt x="157" y="534"/>
                    <a:pt x="196" y="525"/>
                    <a:pt x="241" y="528"/>
                  </a:cubicBezTo>
                  <a:cubicBezTo>
                    <a:pt x="237" y="520"/>
                    <a:pt x="234" y="515"/>
                    <a:pt x="231" y="510"/>
                  </a:cubicBezTo>
                  <a:cubicBezTo>
                    <a:pt x="163" y="409"/>
                    <a:pt x="95" y="309"/>
                    <a:pt x="27" y="207"/>
                  </a:cubicBezTo>
                  <a:cubicBezTo>
                    <a:pt x="9" y="180"/>
                    <a:pt x="0" y="149"/>
                    <a:pt x="1" y="116"/>
                  </a:cubicBezTo>
                  <a:cubicBezTo>
                    <a:pt x="4" y="48"/>
                    <a:pt x="74" y="0"/>
                    <a:pt x="144" y="18"/>
                  </a:cubicBezTo>
                  <a:cubicBezTo>
                    <a:pt x="177" y="26"/>
                    <a:pt x="204" y="45"/>
                    <a:pt x="223" y="74"/>
                  </a:cubicBezTo>
                  <a:cubicBezTo>
                    <a:pt x="249" y="113"/>
                    <a:pt x="276" y="152"/>
                    <a:pt x="304" y="194"/>
                  </a:cubicBezTo>
                  <a:close/>
                  <a:moveTo>
                    <a:pt x="192" y="613"/>
                  </a:moveTo>
                  <a:cubicBezTo>
                    <a:pt x="192" y="614"/>
                    <a:pt x="192" y="616"/>
                    <a:pt x="193" y="617"/>
                  </a:cubicBezTo>
                  <a:cubicBezTo>
                    <a:pt x="270" y="730"/>
                    <a:pt x="347" y="842"/>
                    <a:pt x="425" y="955"/>
                  </a:cubicBezTo>
                  <a:cubicBezTo>
                    <a:pt x="428" y="959"/>
                    <a:pt x="435" y="963"/>
                    <a:pt x="440" y="964"/>
                  </a:cubicBezTo>
                  <a:cubicBezTo>
                    <a:pt x="485" y="971"/>
                    <a:pt x="529" y="978"/>
                    <a:pt x="573" y="984"/>
                  </a:cubicBezTo>
                  <a:cubicBezTo>
                    <a:pt x="581" y="985"/>
                    <a:pt x="592" y="982"/>
                    <a:pt x="599" y="978"/>
                  </a:cubicBezTo>
                  <a:cubicBezTo>
                    <a:pt x="739" y="884"/>
                    <a:pt x="880" y="789"/>
                    <a:pt x="1020" y="695"/>
                  </a:cubicBezTo>
                  <a:cubicBezTo>
                    <a:pt x="1025" y="691"/>
                    <a:pt x="1030" y="683"/>
                    <a:pt x="1031" y="676"/>
                  </a:cubicBezTo>
                  <a:cubicBezTo>
                    <a:pt x="1036" y="639"/>
                    <a:pt x="1040" y="602"/>
                    <a:pt x="1043" y="565"/>
                  </a:cubicBezTo>
                  <a:cubicBezTo>
                    <a:pt x="1044" y="554"/>
                    <a:pt x="1041" y="541"/>
                    <a:pt x="1035" y="532"/>
                  </a:cubicBezTo>
                  <a:cubicBezTo>
                    <a:pt x="965" y="426"/>
                    <a:pt x="894" y="320"/>
                    <a:pt x="823" y="215"/>
                  </a:cubicBezTo>
                  <a:cubicBezTo>
                    <a:pt x="800" y="181"/>
                    <a:pt x="778" y="148"/>
                    <a:pt x="756" y="115"/>
                  </a:cubicBezTo>
                  <a:cubicBezTo>
                    <a:pt x="745" y="100"/>
                    <a:pt x="730" y="92"/>
                    <a:pt x="711" y="95"/>
                  </a:cubicBezTo>
                  <a:cubicBezTo>
                    <a:pt x="693" y="97"/>
                    <a:pt x="685" y="111"/>
                    <a:pt x="679" y="126"/>
                  </a:cubicBezTo>
                  <a:cubicBezTo>
                    <a:pt x="671" y="143"/>
                    <a:pt x="678" y="157"/>
                    <a:pt x="687" y="171"/>
                  </a:cubicBezTo>
                  <a:cubicBezTo>
                    <a:pt x="718" y="217"/>
                    <a:pt x="750" y="264"/>
                    <a:pt x="781" y="310"/>
                  </a:cubicBezTo>
                  <a:cubicBezTo>
                    <a:pt x="797" y="334"/>
                    <a:pt x="795" y="356"/>
                    <a:pt x="776" y="368"/>
                  </a:cubicBezTo>
                  <a:cubicBezTo>
                    <a:pt x="756" y="382"/>
                    <a:pt x="732" y="376"/>
                    <a:pt x="716" y="352"/>
                  </a:cubicBezTo>
                  <a:cubicBezTo>
                    <a:pt x="694" y="320"/>
                    <a:pt x="673" y="287"/>
                    <a:pt x="651" y="254"/>
                  </a:cubicBezTo>
                  <a:cubicBezTo>
                    <a:pt x="633" y="227"/>
                    <a:pt x="615" y="200"/>
                    <a:pt x="596" y="173"/>
                  </a:cubicBezTo>
                  <a:cubicBezTo>
                    <a:pt x="584" y="156"/>
                    <a:pt x="561" y="150"/>
                    <a:pt x="545" y="158"/>
                  </a:cubicBezTo>
                  <a:cubicBezTo>
                    <a:pt x="527" y="167"/>
                    <a:pt x="515" y="189"/>
                    <a:pt x="521" y="209"/>
                  </a:cubicBezTo>
                  <a:cubicBezTo>
                    <a:pt x="524" y="219"/>
                    <a:pt x="529" y="230"/>
                    <a:pt x="535" y="239"/>
                  </a:cubicBezTo>
                  <a:cubicBezTo>
                    <a:pt x="573" y="294"/>
                    <a:pt x="611" y="349"/>
                    <a:pt x="648" y="404"/>
                  </a:cubicBezTo>
                  <a:cubicBezTo>
                    <a:pt x="665" y="429"/>
                    <a:pt x="659" y="454"/>
                    <a:pt x="634" y="465"/>
                  </a:cubicBezTo>
                  <a:cubicBezTo>
                    <a:pt x="616" y="473"/>
                    <a:pt x="598" y="467"/>
                    <a:pt x="584" y="447"/>
                  </a:cubicBezTo>
                  <a:cubicBezTo>
                    <a:pt x="561" y="411"/>
                    <a:pt x="538" y="376"/>
                    <a:pt x="514" y="340"/>
                  </a:cubicBezTo>
                  <a:cubicBezTo>
                    <a:pt x="490" y="303"/>
                    <a:pt x="466" y="265"/>
                    <a:pt x="440" y="228"/>
                  </a:cubicBezTo>
                  <a:cubicBezTo>
                    <a:pt x="428" y="210"/>
                    <a:pt x="407" y="204"/>
                    <a:pt x="390" y="211"/>
                  </a:cubicBezTo>
                  <a:cubicBezTo>
                    <a:pt x="371" y="219"/>
                    <a:pt x="359" y="242"/>
                    <a:pt x="364" y="263"/>
                  </a:cubicBezTo>
                  <a:cubicBezTo>
                    <a:pt x="367" y="273"/>
                    <a:pt x="372" y="283"/>
                    <a:pt x="377" y="291"/>
                  </a:cubicBezTo>
                  <a:cubicBezTo>
                    <a:pt x="421" y="357"/>
                    <a:pt x="465" y="422"/>
                    <a:pt x="508" y="488"/>
                  </a:cubicBezTo>
                  <a:cubicBezTo>
                    <a:pt x="525" y="513"/>
                    <a:pt x="524" y="536"/>
                    <a:pt x="504" y="549"/>
                  </a:cubicBezTo>
                  <a:cubicBezTo>
                    <a:pt x="483" y="563"/>
                    <a:pt x="463" y="557"/>
                    <a:pt x="444" y="532"/>
                  </a:cubicBezTo>
                  <a:cubicBezTo>
                    <a:pt x="443" y="530"/>
                    <a:pt x="441" y="528"/>
                    <a:pt x="440" y="526"/>
                  </a:cubicBezTo>
                  <a:cubicBezTo>
                    <a:pt x="366" y="417"/>
                    <a:pt x="292" y="307"/>
                    <a:pt x="217" y="198"/>
                  </a:cubicBezTo>
                  <a:cubicBezTo>
                    <a:pt x="197" y="168"/>
                    <a:pt x="176" y="138"/>
                    <a:pt x="155" y="108"/>
                  </a:cubicBezTo>
                  <a:cubicBezTo>
                    <a:pt x="145" y="92"/>
                    <a:pt x="130" y="85"/>
                    <a:pt x="111" y="87"/>
                  </a:cubicBezTo>
                  <a:cubicBezTo>
                    <a:pt x="92" y="89"/>
                    <a:pt x="87" y="104"/>
                    <a:pt x="81" y="118"/>
                  </a:cubicBezTo>
                  <a:cubicBezTo>
                    <a:pt x="73" y="135"/>
                    <a:pt x="78" y="151"/>
                    <a:pt x="89" y="167"/>
                  </a:cubicBezTo>
                  <a:cubicBezTo>
                    <a:pt x="187" y="312"/>
                    <a:pt x="285" y="457"/>
                    <a:pt x="384" y="602"/>
                  </a:cubicBezTo>
                  <a:cubicBezTo>
                    <a:pt x="413" y="646"/>
                    <a:pt x="443" y="690"/>
                    <a:pt x="473" y="734"/>
                  </a:cubicBezTo>
                  <a:cubicBezTo>
                    <a:pt x="483" y="749"/>
                    <a:pt x="488" y="767"/>
                    <a:pt x="475" y="780"/>
                  </a:cubicBezTo>
                  <a:cubicBezTo>
                    <a:pt x="466" y="789"/>
                    <a:pt x="449" y="795"/>
                    <a:pt x="436" y="794"/>
                  </a:cubicBezTo>
                  <a:cubicBezTo>
                    <a:pt x="426" y="793"/>
                    <a:pt x="413" y="782"/>
                    <a:pt x="406" y="772"/>
                  </a:cubicBezTo>
                  <a:cubicBezTo>
                    <a:pt x="378" y="733"/>
                    <a:pt x="353" y="693"/>
                    <a:pt x="325" y="655"/>
                  </a:cubicBezTo>
                  <a:cubicBezTo>
                    <a:pt x="295" y="614"/>
                    <a:pt x="232" y="595"/>
                    <a:pt x="192" y="613"/>
                  </a:cubicBezTo>
                  <a:close/>
                  <a:moveTo>
                    <a:pt x="1053" y="765"/>
                  </a:moveTo>
                  <a:cubicBezTo>
                    <a:pt x="917" y="857"/>
                    <a:pt x="783" y="948"/>
                    <a:pt x="648" y="1040"/>
                  </a:cubicBezTo>
                  <a:cubicBezTo>
                    <a:pt x="677" y="1083"/>
                    <a:pt x="704" y="1124"/>
                    <a:pt x="732" y="1166"/>
                  </a:cubicBezTo>
                  <a:cubicBezTo>
                    <a:pt x="868" y="1073"/>
                    <a:pt x="1002" y="983"/>
                    <a:pt x="1137" y="891"/>
                  </a:cubicBezTo>
                  <a:cubicBezTo>
                    <a:pt x="1109" y="848"/>
                    <a:pt x="1082" y="808"/>
                    <a:pt x="1053" y="765"/>
                  </a:cubicBezTo>
                  <a:close/>
                </a:path>
              </a:pathLst>
            </a:custGeom>
            <a:grpFill/>
            <a:ln w="9525">
              <a:noFill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" name="Freeform 28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>
              <a:spLocks/>
            </xdr:cNvSpPr>
          </xdr:nvSpPr>
          <xdr:spPr bwMode="auto">
            <a:xfrm>
              <a:off x="4589" y="1710"/>
              <a:ext cx="252" cy="250"/>
            </a:xfrm>
            <a:custGeom>
              <a:avLst/>
              <a:gdLst>
                <a:gd name="T0" fmla="*/ 725 w 1391"/>
                <a:gd name="T1" fmla="*/ 2 h 1383"/>
                <a:gd name="T2" fmla="*/ 1215 w 1391"/>
                <a:gd name="T3" fmla="*/ 200 h 1383"/>
                <a:gd name="T4" fmla="*/ 1382 w 1391"/>
                <a:gd name="T5" fmla="*/ 465 h 1383"/>
                <a:gd name="T6" fmla="*/ 1362 w 1391"/>
                <a:gd name="T7" fmla="*/ 520 h 1383"/>
                <a:gd name="T8" fmla="*/ 1310 w 1391"/>
                <a:gd name="T9" fmla="*/ 491 h 1383"/>
                <a:gd name="T10" fmla="*/ 1105 w 1391"/>
                <a:gd name="T11" fmla="*/ 208 h 1383"/>
                <a:gd name="T12" fmla="*/ 288 w 1391"/>
                <a:gd name="T13" fmla="*/ 249 h 1383"/>
                <a:gd name="T14" fmla="*/ 102 w 1391"/>
                <a:gd name="T15" fmla="*/ 737 h 1383"/>
                <a:gd name="T16" fmla="*/ 273 w 1391"/>
                <a:gd name="T17" fmla="*/ 1126 h 1383"/>
                <a:gd name="T18" fmla="*/ 599 w 1391"/>
                <a:gd name="T19" fmla="*/ 1307 h 1383"/>
                <a:gd name="T20" fmla="*/ 630 w 1391"/>
                <a:gd name="T21" fmla="*/ 1326 h 1383"/>
                <a:gd name="T22" fmla="*/ 632 w 1391"/>
                <a:gd name="T23" fmla="*/ 1363 h 1383"/>
                <a:gd name="T24" fmla="*/ 590 w 1391"/>
                <a:gd name="T25" fmla="*/ 1380 h 1383"/>
                <a:gd name="T26" fmla="*/ 354 w 1391"/>
                <a:gd name="T27" fmla="*/ 1286 h 1383"/>
                <a:gd name="T28" fmla="*/ 36 w 1391"/>
                <a:gd name="T29" fmla="*/ 809 h 1383"/>
                <a:gd name="T30" fmla="*/ 202 w 1391"/>
                <a:gd name="T31" fmla="*/ 235 h 1383"/>
                <a:gd name="T32" fmla="*/ 647 w 1391"/>
                <a:gd name="T33" fmla="*/ 3 h 1383"/>
                <a:gd name="T34" fmla="*/ 655 w 1391"/>
                <a:gd name="T35" fmla="*/ 2 h 1383"/>
                <a:gd name="T36" fmla="*/ 725 w 1391"/>
                <a:gd name="T37" fmla="*/ 2 h 13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</a:cxnLst>
              <a:rect l="0" t="0" r="r" b="b"/>
              <a:pathLst>
                <a:path w="1391" h="1383">
                  <a:moveTo>
                    <a:pt x="725" y="2"/>
                  </a:moveTo>
                  <a:cubicBezTo>
                    <a:pt x="916" y="0"/>
                    <a:pt x="1079" y="68"/>
                    <a:pt x="1215" y="200"/>
                  </a:cubicBezTo>
                  <a:cubicBezTo>
                    <a:pt x="1292" y="274"/>
                    <a:pt x="1347" y="364"/>
                    <a:pt x="1382" y="465"/>
                  </a:cubicBezTo>
                  <a:cubicBezTo>
                    <a:pt x="1391" y="491"/>
                    <a:pt x="1384" y="511"/>
                    <a:pt x="1362" y="520"/>
                  </a:cubicBezTo>
                  <a:cubicBezTo>
                    <a:pt x="1340" y="528"/>
                    <a:pt x="1319" y="518"/>
                    <a:pt x="1310" y="491"/>
                  </a:cubicBezTo>
                  <a:cubicBezTo>
                    <a:pt x="1268" y="378"/>
                    <a:pt x="1199" y="284"/>
                    <a:pt x="1105" y="208"/>
                  </a:cubicBezTo>
                  <a:cubicBezTo>
                    <a:pt x="866" y="14"/>
                    <a:pt x="506" y="32"/>
                    <a:pt x="288" y="249"/>
                  </a:cubicBezTo>
                  <a:cubicBezTo>
                    <a:pt x="153" y="384"/>
                    <a:pt x="90" y="547"/>
                    <a:pt x="102" y="737"/>
                  </a:cubicBezTo>
                  <a:cubicBezTo>
                    <a:pt x="111" y="887"/>
                    <a:pt x="169" y="1017"/>
                    <a:pt x="273" y="1126"/>
                  </a:cubicBezTo>
                  <a:cubicBezTo>
                    <a:pt x="363" y="1220"/>
                    <a:pt x="471" y="1281"/>
                    <a:pt x="599" y="1307"/>
                  </a:cubicBezTo>
                  <a:cubicBezTo>
                    <a:pt x="610" y="1310"/>
                    <a:pt x="624" y="1317"/>
                    <a:pt x="630" y="1326"/>
                  </a:cubicBezTo>
                  <a:cubicBezTo>
                    <a:pt x="636" y="1336"/>
                    <a:pt x="637" y="1352"/>
                    <a:pt x="632" y="1363"/>
                  </a:cubicBezTo>
                  <a:cubicBezTo>
                    <a:pt x="625" y="1380"/>
                    <a:pt x="607" y="1383"/>
                    <a:pt x="590" y="1380"/>
                  </a:cubicBezTo>
                  <a:cubicBezTo>
                    <a:pt x="505" y="1364"/>
                    <a:pt x="426" y="1333"/>
                    <a:pt x="354" y="1286"/>
                  </a:cubicBezTo>
                  <a:cubicBezTo>
                    <a:pt x="179" y="1174"/>
                    <a:pt x="70" y="1015"/>
                    <a:pt x="36" y="809"/>
                  </a:cubicBezTo>
                  <a:cubicBezTo>
                    <a:pt x="0" y="593"/>
                    <a:pt x="58" y="400"/>
                    <a:pt x="202" y="235"/>
                  </a:cubicBezTo>
                  <a:cubicBezTo>
                    <a:pt x="320" y="101"/>
                    <a:pt x="470" y="25"/>
                    <a:pt x="647" y="3"/>
                  </a:cubicBezTo>
                  <a:cubicBezTo>
                    <a:pt x="650" y="3"/>
                    <a:pt x="653" y="2"/>
                    <a:pt x="655" y="2"/>
                  </a:cubicBezTo>
                  <a:cubicBezTo>
                    <a:pt x="679" y="2"/>
                    <a:pt x="702" y="2"/>
                    <a:pt x="725" y="2"/>
                  </a:cubicBezTo>
                  <a:close/>
                </a:path>
              </a:pathLst>
            </a:custGeom>
            <a:grpFill/>
            <a:ln w="9525">
              <a:noFill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1" name="Freeform 29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>
              <a:spLocks/>
            </xdr:cNvSpPr>
          </xdr:nvSpPr>
          <xdr:spPr bwMode="auto">
            <a:xfrm>
              <a:off x="4623" y="1744"/>
              <a:ext cx="188" cy="183"/>
            </a:xfrm>
            <a:custGeom>
              <a:avLst/>
              <a:gdLst>
                <a:gd name="T0" fmla="*/ 541 w 1041"/>
                <a:gd name="T1" fmla="*/ 0 h 1017"/>
                <a:gd name="T2" fmla="*/ 1035 w 1041"/>
                <a:gd name="T3" fmla="*/ 390 h 1017"/>
                <a:gd name="T4" fmla="*/ 1008 w 1041"/>
                <a:gd name="T5" fmla="*/ 436 h 1017"/>
                <a:gd name="T6" fmla="*/ 962 w 1041"/>
                <a:gd name="T7" fmla="*/ 408 h 1017"/>
                <a:gd name="T8" fmla="*/ 887 w 1041"/>
                <a:gd name="T9" fmla="*/ 253 h 1017"/>
                <a:gd name="T10" fmla="*/ 440 w 1041"/>
                <a:gd name="T11" fmla="*/ 93 h 1017"/>
                <a:gd name="T12" fmla="*/ 113 w 1041"/>
                <a:gd name="T13" fmla="*/ 435 h 1017"/>
                <a:gd name="T14" fmla="*/ 445 w 1041"/>
                <a:gd name="T15" fmla="*/ 938 h 1017"/>
                <a:gd name="T16" fmla="*/ 488 w 1041"/>
                <a:gd name="T17" fmla="*/ 984 h 1017"/>
                <a:gd name="T18" fmla="*/ 429 w 1041"/>
                <a:gd name="T19" fmla="*/ 1010 h 1017"/>
                <a:gd name="T20" fmla="*/ 31 w 1041"/>
                <a:gd name="T21" fmla="*/ 575 h 1017"/>
                <a:gd name="T22" fmla="*/ 440 w 1041"/>
                <a:gd name="T23" fmla="*/ 12 h 1017"/>
                <a:gd name="T24" fmla="*/ 541 w 1041"/>
                <a:gd name="T25" fmla="*/ 0 h 10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041" h="1017">
                  <a:moveTo>
                    <a:pt x="541" y="0"/>
                  </a:moveTo>
                  <a:cubicBezTo>
                    <a:pt x="771" y="1"/>
                    <a:pt x="975" y="164"/>
                    <a:pt x="1035" y="390"/>
                  </a:cubicBezTo>
                  <a:cubicBezTo>
                    <a:pt x="1041" y="411"/>
                    <a:pt x="1030" y="429"/>
                    <a:pt x="1008" y="436"/>
                  </a:cubicBezTo>
                  <a:cubicBezTo>
                    <a:pt x="987" y="442"/>
                    <a:pt x="969" y="432"/>
                    <a:pt x="962" y="408"/>
                  </a:cubicBezTo>
                  <a:cubicBezTo>
                    <a:pt x="946" y="352"/>
                    <a:pt x="923" y="299"/>
                    <a:pt x="887" y="253"/>
                  </a:cubicBezTo>
                  <a:cubicBezTo>
                    <a:pt x="771" y="108"/>
                    <a:pt x="619" y="50"/>
                    <a:pt x="440" y="93"/>
                  </a:cubicBezTo>
                  <a:cubicBezTo>
                    <a:pt x="261" y="135"/>
                    <a:pt x="149" y="254"/>
                    <a:pt x="113" y="435"/>
                  </a:cubicBezTo>
                  <a:cubicBezTo>
                    <a:pt x="67" y="667"/>
                    <a:pt x="213" y="884"/>
                    <a:pt x="445" y="938"/>
                  </a:cubicBezTo>
                  <a:cubicBezTo>
                    <a:pt x="478" y="945"/>
                    <a:pt x="493" y="962"/>
                    <a:pt x="488" y="984"/>
                  </a:cubicBezTo>
                  <a:cubicBezTo>
                    <a:pt x="482" y="1007"/>
                    <a:pt x="461" y="1017"/>
                    <a:pt x="429" y="1010"/>
                  </a:cubicBezTo>
                  <a:cubicBezTo>
                    <a:pt x="221" y="969"/>
                    <a:pt x="56" y="786"/>
                    <a:pt x="31" y="575"/>
                  </a:cubicBezTo>
                  <a:cubicBezTo>
                    <a:pt x="0" y="315"/>
                    <a:pt x="172" y="67"/>
                    <a:pt x="440" y="12"/>
                  </a:cubicBezTo>
                  <a:cubicBezTo>
                    <a:pt x="473" y="5"/>
                    <a:pt x="507" y="4"/>
                    <a:pt x="541" y="0"/>
                  </a:cubicBezTo>
                  <a:close/>
                </a:path>
              </a:pathLst>
            </a:custGeom>
            <a:grpFill/>
            <a:ln w="9525">
              <a:noFill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2" name="Freeform 30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>
              <a:spLocks/>
            </xdr:cNvSpPr>
          </xdr:nvSpPr>
          <xdr:spPr bwMode="auto">
            <a:xfrm>
              <a:off x="4662" y="1773"/>
              <a:ext cx="115" cy="121"/>
            </a:xfrm>
            <a:custGeom>
              <a:avLst/>
              <a:gdLst>
                <a:gd name="T0" fmla="*/ 0 w 638"/>
                <a:gd name="T1" fmla="*/ 393 h 671"/>
                <a:gd name="T2" fmla="*/ 266 w 638"/>
                <a:gd name="T3" fmla="*/ 27 h 671"/>
                <a:gd name="T4" fmla="*/ 629 w 638"/>
                <a:gd name="T5" fmla="*/ 233 h 671"/>
                <a:gd name="T6" fmla="*/ 618 w 638"/>
                <a:gd name="T7" fmla="*/ 287 h 671"/>
                <a:gd name="T8" fmla="*/ 557 w 638"/>
                <a:gd name="T9" fmla="*/ 262 h 671"/>
                <a:gd name="T10" fmla="*/ 441 w 638"/>
                <a:gd name="T11" fmla="*/ 128 h 671"/>
                <a:gd name="T12" fmla="*/ 174 w 638"/>
                <a:gd name="T13" fmla="*/ 152 h 671"/>
                <a:gd name="T14" fmla="*/ 80 w 638"/>
                <a:gd name="T15" fmla="*/ 403 h 671"/>
                <a:gd name="T16" fmla="*/ 266 w 638"/>
                <a:gd name="T17" fmla="*/ 595 h 671"/>
                <a:gd name="T18" fmla="*/ 274 w 638"/>
                <a:gd name="T19" fmla="*/ 597 h 671"/>
                <a:gd name="T20" fmla="*/ 307 w 638"/>
                <a:gd name="T21" fmla="*/ 637 h 671"/>
                <a:gd name="T22" fmla="*/ 257 w 638"/>
                <a:gd name="T23" fmla="*/ 666 h 671"/>
                <a:gd name="T24" fmla="*/ 118 w 638"/>
                <a:gd name="T25" fmla="*/ 599 h 671"/>
                <a:gd name="T26" fmla="*/ 0 w 638"/>
                <a:gd name="T27" fmla="*/ 393 h 67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638" h="671">
                  <a:moveTo>
                    <a:pt x="0" y="393"/>
                  </a:moveTo>
                  <a:cubicBezTo>
                    <a:pt x="0" y="189"/>
                    <a:pt x="113" y="54"/>
                    <a:pt x="266" y="27"/>
                  </a:cubicBezTo>
                  <a:cubicBezTo>
                    <a:pt x="422" y="0"/>
                    <a:pt x="575" y="87"/>
                    <a:pt x="629" y="233"/>
                  </a:cubicBezTo>
                  <a:cubicBezTo>
                    <a:pt x="638" y="258"/>
                    <a:pt x="635" y="276"/>
                    <a:pt x="618" y="287"/>
                  </a:cubicBezTo>
                  <a:cubicBezTo>
                    <a:pt x="595" y="303"/>
                    <a:pt x="569" y="292"/>
                    <a:pt x="557" y="262"/>
                  </a:cubicBezTo>
                  <a:cubicBezTo>
                    <a:pt x="536" y="202"/>
                    <a:pt x="498" y="156"/>
                    <a:pt x="441" y="128"/>
                  </a:cubicBezTo>
                  <a:cubicBezTo>
                    <a:pt x="348" y="83"/>
                    <a:pt x="256" y="89"/>
                    <a:pt x="174" y="152"/>
                  </a:cubicBezTo>
                  <a:cubicBezTo>
                    <a:pt x="91" y="215"/>
                    <a:pt x="58" y="301"/>
                    <a:pt x="80" y="403"/>
                  </a:cubicBezTo>
                  <a:cubicBezTo>
                    <a:pt x="101" y="504"/>
                    <a:pt x="165" y="569"/>
                    <a:pt x="266" y="595"/>
                  </a:cubicBezTo>
                  <a:cubicBezTo>
                    <a:pt x="269" y="596"/>
                    <a:pt x="272" y="597"/>
                    <a:pt x="274" y="597"/>
                  </a:cubicBezTo>
                  <a:cubicBezTo>
                    <a:pt x="298" y="604"/>
                    <a:pt x="311" y="620"/>
                    <a:pt x="307" y="637"/>
                  </a:cubicBezTo>
                  <a:cubicBezTo>
                    <a:pt x="302" y="659"/>
                    <a:pt x="281" y="671"/>
                    <a:pt x="257" y="666"/>
                  </a:cubicBezTo>
                  <a:cubicBezTo>
                    <a:pt x="205" y="655"/>
                    <a:pt x="159" y="633"/>
                    <a:pt x="118" y="599"/>
                  </a:cubicBezTo>
                  <a:cubicBezTo>
                    <a:pt x="41" y="533"/>
                    <a:pt x="1" y="449"/>
                    <a:pt x="0" y="393"/>
                  </a:cubicBezTo>
                  <a:close/>
                </a:path>
              </a:pathLst>
            </a:custGeom>
            <a:grpFill/>
            <a:ln w="9525">
              <a:noFill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</xdr:grpSp>
    <xdr:clientData/>
  </xdr:twoCellAnchor>
  <xdr:twoCellAnchor editAs="oneCell">
    <xdr:from>
      <xdr:col>4</xdr:col>
      <xdr:colOff>3109538</xdr:colOff>
      <xdr:row>7</xdr:row>
      <xdr:rowOff>68405</xdr:rowOff>
    </xdr:from>
    <xdr:to>
      <xdr:col>5</xdr:col>
      <xdr:colOff>577720</xdr:colOff>
      <xdr:row>19</xdr:row>
      <xdr:rowOff>7785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7" name="Notation  Morningstar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tation  Morningstar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016413" y="1771915"/>
              <a:ext cx="2340586" cy="27968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2088108</xdr:colOff>
      <xdr:row>14</xdr:row>
      <xdr:rowOff>121228</xdr:rowOff>
    </xdr:from>
    <xdr:to>
      <xdr:col>13</xdr:col>
      <xdr:colOff>1378525</xdr:colOff>
      <xdr:row>19</xdr:row>
      <xdr:rowOff>168476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0608" y="3532910"/>
          <a:ext cx="3619962" cy="1259521"/>
        </a:xfrm>
        <a:prstGeom prst="rect">
          <a:avLst/>
        </a:prstGeom>
      </xdr:spPr>
    </xdr:pic>
    <xdr:clientData/>
  </xdr:twoCellAnchor>
  <xdr:twoCellAnchor editAs="oneCell">
    <xdr:from>
      <xdr:col>1</xdr:col>
      <xdr:colOff>272563</xdr:colOff>
      <xdr:row>7</xdr:row>
      <xdr:rowOff>66375</xdr:rowOff>
    </xdr:from>
    <xdr:to>
      <xdr:col>1</xdr:col>
      <xdr:colOff>2600134</xdr:colOff>
      <xdr:row>19</xdr:row>
      <xdr:rowOff>4520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Devise de libellé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vise de libellé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90448" y="1769885"/>
              <a:ext cx="2327571" cy="27956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759203</xdr:colOff>
      <xdr:row>7</xdr:row>
      <xdr:rowOff>65358</xdr:rowOff>
    </xdr:from>
    <xdr:to>
      <xdr:col>6</xdr:col>
      <xdr:colOff>918061</xdr:colOff>
      <xdr:row>19</xdr:row>
      <xdr:rowOff>3503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6" name="Article SFDR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rticle SFDR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538482" y="1768868"/>
              <a:ext cx="2338617" cy="27956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190022</xdr:colOff>
      <xdr:row>7</xdr:row>
      <xdr:rowOff>61292</xdr:rowOff>
    </xdr:from>
    <xdr:to>
      <xdr:col>1</xdr:col>
      <xdr:colOff>91077</xdr:colOff>
      <xdr:row>19</xdr:row>
      <xdr:rowOff>10983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7" name="Société de gestion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ociété de gestion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022" y="1764802"/>
              <a:ext cx="2318940" cy="280719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2781620</xdr:colOff>
      <xdr:row>7</xdr:row>
      <xdr:rowOff>63326</xdr:rowOff>
    </xdr:from>
    <xdr:to>
      <xdr:col>1</xdr:col>
      <xdr:colOff>5105906</xdr:colOff>
      <xdr:row>19</xdr:row>
      <xdr:rowOff>1471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4" name="Réplication (synthétique ou physique)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plication (synthétique ou physique)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99505" y="1766836"/>
              <a:ext cx="2324286" cy="27956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421617</xdr:colOff>
      <xdr:row>7</xdr:row>
      <xdr:rowOff>64343</xdr:rowOff>
    </xdr:from>
    <xdr:to>
      <xdr:col>4</xdr:col>
      <xdr:colOff>586566</xdr:colOff>
      <xdr:row>19</xdr:row>
      <xdr:rowOff>2486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6" name="SRI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RI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148732" y="1767853"/>
              <a:ext cx="2344709" cy="27956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768052</xdr:colOff>
      <xdr:row>7</xdr:row>
      <xdr:rowOff>62309</xdr:rowOff>
    </xdr:from>
    <xdr:to>
      <xdr:col>4</xdr:col>
      <xdr:colOff>2928052</xdr:colOff>
      <xdr:row>19</xdr:row>
      <xdr:rowOff>454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6" name="Frais de gestion %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rais de gestion %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74927" y="1765819"/>
              <a:ext cx="2160000" cy="27956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5287392</xdr:colOff>
      <xdr:row>7</xdr:row>
      <xdr:rowOff>60765</xdr:rowOff>
    </xdr:from>
    <xdr:to>
      <xdr:col>1</xdr:col>
      <xdr:colOff>7510512</xdr:colOff>
      <xdr:row>19</xdr:row>
      <xdr:rowOff>9966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Classes d'actifs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asses d'actifs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705277" y="1764275"/>
              <a:ext cx="2223120" cy="28067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7691998</xdr:colOff>
      <xdr:row>7</xdr:row>
      <xdr:rowOff>59748</xdr:rowOff>
    </xdr:from>
    <xdr:to>
      <xdr:col>2</xdr:col>
      <xdr:colOff>1646271</xdr:colOff>
      <xdr:row>19</xdr:row>
      <xdr:rowOff>9439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Catégorie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égori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109883" y="1763258"/>
              <a:ext cx="2343600" cy="280719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1827757</xdr:colOff>
      <xdr:row>7</xdr:row>
      <xdr:rowOff>67392</xdr:rowOff>
    </xdr:from>
    <xdr:to>
      <xdr:col>3</xdr:col>
      <xdr:colOff>240131</xdr:colOff>
      <xdr:row>19</xdr:row>
      <xdr:rowOff>5537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3" name="Description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ption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634969" y="1770902"/>
              <a:ext cx="2332277" cy="27956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1</xdr:row>
      <xdr:rowOff>13608</xdr:rowOff>
    </xdr:from>
    <xdr:to>
      <xdr:col>12</xdr:col>
      <xdr:colOff>217713</xdr:colOff>
      <xdr:row>4</xdr:row>
      <xdr:rowOff>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0499" y="204108"/>
          <a:ext cx="14423571" cy="557892"/>
        </a:xfrm>
        <a:prstGeom prst="roundRect">
          <a:avLst/>
        </a:prstGeom>
        <a:solidFill>
          <a:srgbClr val="9C222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800" b="1" i="0" cap="all" baseline="0"/>
            <a:t>Tableau synthétique - GAMME ETF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NARD Pierre-François" refreshedDate="46106.427198611113" createdVersion="6" refreshedVersion="8" minRefreshableVersion="3" recordCount="68" xr:uid="{00000000-000A-0000-FFFF-FFFF00000000}">
  <cacheSource type="worksheet">
    <worksheetSource ref="A6:X74" sheet="SOURCE"/>
  </cacheSource>
  <cacheFields count="24">
    <cacheField name="ISIN" numFmtId="0">
      <sharedItems count="68">
        <s v="FR0010655712"/>
        <s v="IE000MYCJA42"/>
        <s v="LU1681045024"/>
        <s v="LU1681044480"/>
        <s v="LU1602144906"/>
        <s v="LU1900066207"/>
        <s v="LU1900068914"/>
        <s v="LU1681048804"/>
        <s v="LU0496786574"/>
        <s v="LU1829221024"/>
        <s v="FR0007056841"/>
        <s v="IE000R85HL30"/>
        <s v="LU1681038672"/>
        <s v="LU1861137484"/>
        <s v="LU1377382368"/>
        <s v="IE00BF20LF40"/>
        <s v="LU1681044647"/>
        <s v="LU1681046931"/>
        <s v="FR0013380607"/>
        <s v="FR0007052782"/>
        <s v="IE000BI8OT95"/>
        <s v="FR0010315770"/>
        <s v="LU1681043599"/>
        <s v="IE000Y77LGG9"/>
        <s v="LU1681043086"/>
        <s v="LU1602144732"/>
        <s v="LU1681045370"/>
        <s v="LU1861138961"/>
        <s v="LU1437025023"/>
        <s v="LU1650492330"/>
        <s v="LU1681044720"/>
        <s v="LU1681047236"/>
        <s v="LU1834983477"/>
        <s v="IE0002Y8CX98"/>
        <s v="LU1834988278"/>
        <s v="LU1681039480"/>
        <s v="LU1834987890"/>
        <s v="IE000FF2EBQ8"/>
        <s v="LU1681048630"/>
        <s v="LU1829218749"/>
        <s v="LU2611731824"/>
        <s v="LU0533033238"/>
        <s v="LU1834986900"/>
        <s v="LU0533032859"/>
        <s v="LU1834988518"/>
        <s v="LU1681043912"/>
        <s v="LU0533033667"/>
        <s v="IE00BG0J4C88"/>
        <s v="IE00BYZK4883"/>
        <s v="LU2023678878"/>
        <s v="FR0010527275"/>
        <s v="FR0010524777"/>
        <s v="FR0010930644"/>
        <s v="LU1861132840"/>
        <s v="IE00BYZK4776"/>
        <s v="LU2194447293"/>
        <s v="LU2037748345"/>
        <s v="IE00BMVB5R75"/>
        <s v="IE00BMVB5P51"/>
        <s v="IE00BMVB5M21"/>
        <s v="IE00BMVB5K07"/>
        <s v="IE00BYWZ0440"/>
        <s v="LU2089238625"/>
        <s v="LU1563454310"/>
        <s v="LU1650487413"/>
        <s v="LU1650488494"/>
        <s v="LU1287023003"/>
        <s v="LU1287023185"/>
      </sharedItems>
    </cacheField>
    <cacheField name="Classes d'actifs" numFmtId="0">
      <sharedItems count="3">
        <s v="Actions"/>
        <s v="Mixte"/>
        <s v="Obligations"/>
      </sharedItems>
    </cacheField>
    <cacheField name="Zone d'Investissement" numFmtId="0">
      <sharedItems/>
    </cacheField>
    <cacheField name="Devise de libellé" numFmtId="0">
      <sharedItems count="2">
        <s v="Euro"/>
        <s v="Dollar américain"/>
      </sharedItems>
    </cacheField>
    <cacheField name="Catégorie Morningstar" numFmtId="0">
      <sharedItems count="43">
        <s v="Europe ETF  - Germany Equity"/>
        <s v="Europe ETF  - Actions Etats-Unis Gdes Cap. Mixte"/>
        <s v="Europe ETF  - Actions Amérique Latine"/>
        <s v="Europe ETF  - Actions Asie hors Japon"/>
        <s v="Europe ETF  - Pacific ex-Japan Equity"/>
        <s v="Europe ETF  - Actions Brésil"/>
        <s v="Europe ETF  - Actions Chine"/>
        <s v="Europe ETF  - Actions Etats-Unis Gdes Cap. Croissance"/>
        <s v="Europe ETF  - Actions Etats-Unis Gdes Cap. Value"/>
        <s v="Europe ETF  - Actions Etats-Unis Petites Cap."/>
        <s v="Europe ETF  - Actions Europe Gdes Cap. Mixte"/>
        <s v="Europe ETF  - Actions Europe Moyennes Cap."/>
        <s v="Europe ETF  - Actions Europe du Nord"/>
        <s v="Europe ETF  - France Equity"/>
        <s v="Europe ETF  - Actions Internationales Gdes Cap. Mixte"/>
        <s v="Europe ETF  - Actions Inde"/>
        <s v="Europe ETF  - Japan Large-Cap Blend Equity"/>
        <s v="Europe ETF  - Actions Marchés Emergents"/>
        <s v="Europe ETF  - UK Large-Cap Equity"/>
        <s v="Europe ETF  - Autres actions"/>
        <s v="Europe ETF  - Switzerland Equity"/>
        <s v="Europe ETF  - Actions Zone Euro Grandes Cap."/>
        <s v="Europe ETF  - Actions Secteur Finance"/>
        <s v="Europe ETF  - Actions Secteur Matériaux &amp; Industrie"/>
        <s v="Europe ETF  - Actions Secteur Energie"/>
        <s v="Europe ETF  - Immobilier - Indirect Europe"/>
        <s v="Europe ETF  - Actions Secteur Infrastructures"/>
        <s v="Europe ETF  - Actions Secteur Biens Conso. &amp; Services"/>
        <s v="Europe ETF  - Matières Premières - Divers"/>
        <s v="Europe ETF  - Actions Secteur Métaux Précieux"/>
        <s v="Europe ETF  - Actions Secteur Santé"/>
        <s v="Europe ETF  - Actions Secteur Technologies"/>
        <s v="Europe ETF  - Actions Secteur Eau"/>
        <s v="Europe ETF  - Actions Secteur Energies Alternatives"/>
        <s v="Europe ETF  - Allocation EUR Agressive - International"/>
        <s v="Europe ETF  - Allocation EUR Modérée - International"/>
        <s v="Europe ETF  - Allocation EUR Prudente - International"/>
        <s v="Europe ETF  - Obligations Internationales Haut Rendement"/>
        <s v="Europe ETF  - Obligations EUR Emprunts Privés"/>
        <s v="Europe ETF  - Global Diversified Bond"/>
        <s v="Europe ETF  - Obligations EUR Emprunts d'Etat Court Terme"/>
        <s v="Europe ETF  - Obligations EUR Emprunts d'Etat"/>
        <s v="Europe ETF  - Actions Japon Grandes Cap." u="1"/>
      </sharedItems>
    </cacheField>
    <cacheField name="Nom" numFmtId="0">
      <sharedItems count="68">
        <s v="Amundi ETF DAX UCITS ETF DR"/>
        <s v="Amundi MSCI North America ESG Climate Net Zero Ambition CTB UCITS ETF Acc"/>
        <s v="Amundi MSCI EM Latin America UCITS ETF - EUR (C)"/>
        <s v="Amundi MSCI Em Asia UCITS ETF - EUR (C)"/>
        <s v="Amundi Index MSCI Pacific Ex Japan SRI PAB UCITS ETF DR - EUR (C)"/>
        <s v="Amundi MSCI Brazil UCITS ETF Acc"/>
        <s v="Amundi MSCI China ESG Leaders Extra UCITS ETF Acc"/>
        <s v="Amundi S&amp;P 500 UCITS ETF - EUR (C)"/>
        <s v="Amundi S&amp;P 500 II UCITS ETF EUR Dist"/>
        <s v="Amundi Nasdaq-100 II UCITS ETF Acc"/>
        <s v="Amundi Dow Jones Industrial Average UCITS ETF Dist"/>
        <s v="Amundi MSCI USA SRI Climate Net Zero Ambition PAB UCITS ETF Acc"/>
        <s v="Amundi Russell 2000 UCITS ETF - EUR (C)"/>
        <s v="Amundi Index MSCI Europe SRI PAB UCITS ETF DR (C)"/>
        <s v="BNP Paribas Easy Low Carbon 100 Europe PAB UCITS ETF Cap"/>
        <s v="iShares MSCI Europe Mid Cap UCITS ETF EUR (Acc)"/>
        <s v="Amundi MSCI Nordic UCITS ETF - EUR (C)"/>
        <s v="Amundi CAC 40 ESG UCITS ETF DR - EUR (C)"/>
        <s v="Amundi CAC 40 UCITS ETF Acc"/>
        <s v="Amundi CAC 40 UCITS ETF Dist"/>
        <s v="Amundi MSCI World UCITS ETF Acc"/>
        <s v="Amundi MSCI World II UCITS ETF Dist"/>
        <s v="Amundi MSCI World UCITS ETF - EUR (C)"/>
        <s v="Amundi MSCI World SRI Climate Net Zero Ambition PAB UCITS ETF Acc"/>
        <s v="Amundi MSCI India UCITS ETF - EUR (C)"/>
        <s v="Amundi MSCI Japan ESG Climate Net Zero Ambition CTB UCITS ETF EUR Acc"/>
        <s v="Amundi MSCI Emerging Markets UCITS ETF - EUR (C)"/>
        <s v="Amundi Index MSCI Emerging Markets SRI PAB UCITS ETF DR (C)"/>
        <s v="Amundi MSCI UK IMI SRI PAB UCITS ETF DR - EUR (C)"/>
        <s v="Amundi FTSE 100 UCITS ETF EUR Hedged Acc"/>
        <s v="Amundi MSCI Switzerland UCITS ETF - EUR (C)"/>
        <s v="Amundi EURO STOXX 50 UCITS ETF DR - EUR (C)"/>
        <s v="Amundi STOXX Europe 600 Banks UCITS ETF Acc"/>
        <s v="WisdomTree Europe Defence ETF EUR Acc"/>
        <s v="Amundi STOXX Europe 600 Energy ESG Screened UCITS ETF Acc"/>
        <s v="Amundi FTSE Epra Europe Real Estate UCITS ETF - EUR (C)"/>
        <s v="Amundi STOXX Europe 600 Industrials UCITS ETF Acc"/>
        <s v="BNP Paribas Easy ECPI Global ESG Infrastructure UCITS ETF Cap"/>
        <s v="Amundi S&amp;P Global Luxury UCITS ETF - EUR (C)"/>
        <s v="Amundi Bloomberg Equal-weight Commodity ex-Agriculture UCITS ETF Acc"/>
        <s v="Amundi NYSE Arca Gold Bugs UCITS ETF Dist"/>
        <s v="Amundi MSCI World Health Care UCITS ETF EUR Acc"/>
        <s v="Amundi STOXX Europe 600 Healthcare UCITS ETF Acc"/>
        <s v="Amundi MSCI World Financials UCITS ETF EUR Acc"/>
        <s v="Amundi STOXX Europe 600 Technology UCITS ETF Acc"/>
        <s v="Amundi MSCI China Tech ESG Screened UCITS ETF EUR Acc"/>
        <s v="Amundi MSCI World Information Technology UCITS ETF EUR Acc"/>
        <s v="iShares Digital Security UCITS ETF USD Acc"/>
        <s v="iShares Digitalisation UCITS ETF USD Acc"/>
        <s v="Amundi MSCI Digital Economy ESG Screened UCITS ETF Acc"/>
        <s v="Amundi MSCI Water ESG Screened UCITS ETF Dist"/>
        <s v="Amundi MSCI New Energy ESG Screened UCITS ETF Dist"/>
        <s v="Amundi Global Hydrogen ESG Screened UCITS ETF - Acc"/>
        <s v="Amundi MSCI Robotics &amp; AI ESG Screened UCITS ETF Acc"/>
        <s v="iShares Healthcare Innovation UCITS ETF USD Acc"/>
        <s v="BNP Paribas Easy ECPI Global ESG Blue Economy UCITS ETF Cap"/>
        <s v="Amundi MSCI Smart Cities ESG Screened UCITS ETF – Acc"/>
        <s v="Vanguard LifeStrategy® 80% Equity UCITS ETF - (EUR) Accumulating"/>
        <s v="Vanguard LifeStrategy® 60% Equity UCITS ETF - (EUR) Accumulating"/>
        <s v="Vanguard LifeStrategy® 40% Equity UCITS ETF - (EUR) Accumulating"/>
        <s v="Vanguard LifeStrategy® 20% Equity UCITS ETF - (EUR) Accumulating"/>
        <s v="iShares Global High Yield Corp Bond UCITS ETF USD Acc"/>
        <s v="Amundi EUR Corporate Bond UCITS ETF DR – EUR (C)"/>
        <s v="Amundi Global Aggregate Green Bond UCITS ETF Acc"/>
        <s v="Amundi Euro Government Bond 1-3Y UCITS ETF Acc"/>
        <s v="Amundi Euro Government Bond 3-5Y UCITS ETF Acc"/>
        <s v="Amundi Euro Government Bond 5-7Y UCITS ETF Acc"/>
        <s v="Amundi Euro Government Bond 7-10Y UCITS ETF Acc"/>
      </sharedItems>
    </cacheField>
    <cacheField name="Société de gestion" numFmtId="0">
      <sharedItems count="14">
        <s v="Amundi"/>
        <s v="BNP Paribas"/>
        <s v="BlackRock"/>
        <s v="WisdomTree"/>
        <s v="Vanguard"/>
        <s v="BNP Paribas AM" u="1"/>
        <s v="WisdomTree Management Limited" u="1"/>
        <s v="Amundi Ireland Limited" u="1"/>
        <s v="Amundi Asset Management" u="1"/>
        <s v="Amundi Luxembourg S.A." u="1"/>
        <s v="Vanguard Group (Ireland) Limited" u="1"/>
        <s v="BlackRock Asset Management Ireland - ETF" u="1"/>
        <s v="BNP Paribas Asset Management Luxembourg" u="1"/>
        <s v="BNP PARIBAS ASSET MANAGEMENT Europe" u="1"/>
      </sharedItems>
    </cacheField>
    <cacheField name="Performance YTD au 31/01/2026" numFmtId="10">
      <sharedItems containsSemiMixedTypes="0" containsString="0" containsNumber="1" minValue="-6.4100000000000004E-2" maxValue="0.17510000000000001"/>
    </cacheField>
    <cacheField name="Performance 2025" numFmtId="10">
      <sharedItems containsMixedTypes="1" containsNumber="1" minValue="-0.10730000000000001" maxValue="1.5504" count="68">
        <n v="0.22460000000000002"/>
        <n v="2.5099999999999997E-2"/>
        <n v="0.36530000000000001"/>
        <n v="0.1648"/>
        <n v="1.7000000000000001E-3"/>
        <n v="0.31430000000000002"/>
        <n v="0.20019999999999999"/>
        <n v="3.73E-2"/>
        <n v="3.8100000000000002E-2"/>
        <n v="6.4199999999999993E-2"/>
        <n v="6.9999999999999993E-3"/>
        <n v="-5.5300000000000002E-2"/>
        <n v="-1.04E-2"/>
        <n v="2.6099999999999998E-2"/>
        <n v="9.1799999999999993E-2"/>
        <n v="0.23929999999999998"/>
        <n v="6.4100000000000004E-2"/>
        <n v="0.14599999999999999"/>
        <n v="0.13970000000000002"/>
        <n v="0.10730000000000001"/>
        <n v="0.21179999999999999"/>
        <n v="6.7900000000000002E-2"/>
        <n v="6.3899999999999998E-2"/>
        <n v="9.8999999999999991E-3"/>
        <n v="-0.10730000000000001"/>
        <n v="8.9700000000000002E-2"/>
        <n v="0.17809999999999998"/>
        <n v="0.27829999999999999"/>
        <n v="0.18010000000000001"/>
        <n v="0.2281"/>
        <n v="0.17469999999999999"/>
        <n v="0.218"/>
        <n v="0.75049999999999994"/>
        <s v=""/>
        <n v="0.43799999999999994"/>
        <n v="5.9699999999999996E-2"/>
        <n v="0.23100000000000001"/>
        <n v="0.15539999999999998"/>
        <n v="1.46E-2"/>
        <n v="0.14880000000000002"/>
        <n v="1.5504"/>
        <n v="1.21E-2"/>
        <n v="6.3799999999999996E-2"/>
        <n v="0.13500000000000001"/>
        <n v="3.78E-2"/>
        <n v="0.22210000000000002"/>
        <n v="8.4600000000000009E-2"/>
        <n v="0.11470000000000001"/>
        <n v="4.6799999999999994E-2"/>
        <n v="0.1845"/>
        <n v="-7.1999999999999998E-3"/>
        <n v="0.2863"/>
        <n v="0.3644"/>
        <n v="5.0199999999999995E-2"/>
        <n v="0.18539999999999998"/>
        <n v="2.07E-2"/>
        <n v="7.8700000000000006E-2"/>
        <n v="7.1399999999999991E-2"/>
        <n v="6.3600000000000004E-2"/>
        <n v="5.4100000000000002E-2"/>
        <n v="4.2300000000000004E-2"/>
        <n v="0.14550000000000002"/>
        <n v="2.9900000000000003E-2"/>
        <n v="-3.4999999999999996E-3"/>
        <n v="2.1299999999999999E-2"/>
        <n v="2.3099999999999999E-2"/>
        <n v="2.2400000000000003E-2"/>
        <n v="1.5100000000000001E-2"/>
      </sharedItems>
    </cacheField>
    <cacheField name="Performance 2024" numFmtId="10">
      <sharedItems containsMixedTypes="1" containsNumber="1" minValue="-0.25569999999999998" maxValue="0.41200369999999997" count="132">
        <n v="0.18239999999999998"/>
        <n v="0.31440000000000001"/>
        <n v="-0.21590000000000001"/>
        <n v="0.1938"/>
        <n v="4.8899999999999999E-2"/>
        <n v="-0.25569999999999998"/>
        <n v="0.20550000000000002"/>
        <n v="0.33119999999999999"/>
        <n v="0.33229999999999998"/>
        <n v="0.3397"/>
        <n v="0.22070000000000001"/>
        <n v="0.13100000000000001"/>
        <n v="0.1857"/>
        <n v="7.9500000000000001E-2"/>
        <n v="6.4500000000000002E-2"/>
        <n v="8.8800000000000004E-2"/>
        <n v="-1.52E-2"/>
        <n v="3.3399999999999999E-2"/>
        <n v="6.8000000000000005E-3"/>
        <n v="-2.2700000000000001E-2"/>
        <s v=""/>
        <n v="0.2666"/>
        <n v="0.26329999999999998"/>
        <n v="0.15509999999999999"/>
        <n v="0.17079999999999998"/>
        <n v="0.12770000000000001"/>
        <n v="0.1462"/>
        <n v="4.2199999999999994E-2"/>
        <n v="0.1328"/>
        <n v="7.6299999999999993E-2"/>
        <n v="4.36E-2"/>
        <n v="0.11539999999999999"/>
        <n v="0.33529999999999999"/>
        <n v="-1.3600000000000001E-2"/>
        <n v="-3.5200000000000002E-2"/>
        <n v="0.11210000000000001"/>
        <n v="5.0700000000000002E-2"/>
        <n v="0.12590000000000001"/>
        <n v="0.13789999999999999"/>
        <n v="7.5300000000000006E-2"/>
        <n v="4.2599999999999999E-2"/>
        <n v="0.3488"/>
        <n v="7.1900000000000006E-2"/>
        <n v="8.6999999999999994E-2"/>
        <n v="0.41200000000000003"/>
        <n v="0.1646"/>
        <n v="0.2198"/>
        <n v="0.25019999999999998"/>
        <n v="0.11689999999999999"/>
        <n v="-6.8499999999999991E-2"/>
        <n v="0.16010000000000002"/>
        <n v="0.21629999999999999"/>
        <n v="1.43E-2"/>
        <n v="0.10369999999999999"/>
        <n v="0.1711"/>
        <n v="0.19870000000000002"/>
        <n v="0.1472"/>
        <n v="9.8100000000000007E-2"/>
        <n v="5.0999999999999997E-2"/>
        <n v="3.0200000000000001E-2"/>
        <n v="4.6399999999999997E-2"/>
        <n v="3.5799999999999998E-2"/>
        <n v="2.9700000000000001E-2"/>
        <n v="2.3199999999999998E-2"/>
        <n v="2.0199999999999999E-2"/>
        <n v="1.5300000000000001E-2"/>
        <n v="-1.3625499999999999E-2" u="1"/>
        <n v="4.2581300000000002E-2" u="1"/>
        <n v="7.1881100000000003E-2" u="1"/>
        <n v="4.6394000000000005E-2" u="1"/>
        <n v="0.1823767" u="1"/>
        <n v="-0.25569609999999998" u="1"/>
        <n v="0.20550360000000001" u="1"/>
        <n v="0.33115450000000002" u="1"/>
        <n v="0.33233080000000004" u="1"/>
        <n v="0.33973799999999998" u="1"/>
        <n v="0.22067150000000002" u="1"/>
        <n v="0.13102050000000001" u="1"/>
        <n v="0.18574649999999998" u="1"/>
        <n v="3.33595E-2" u="1"/>
        <n v="6.7679999999999997E-3" u="1"/>
        <n v="6.7762999999999999E-3" u="1"/>
        <n v="0.17076229999999998" u="1"/>
        <n v="0.12767770000000001" u="1"/>
        <n v="0.13281670000000001" u="1"/>
        <n v="7.6284500000000005E-2" u="1"/>
        <n v="4.3649899999999998E-2" u="1"/>
        <n v="0.31444329999999998" u="1"/>
        <n v="-0.21585670000000001" u="1"/>
        <n v="0.19379950000000001" u="1"/>
        <n v="4.8876499999999996E-2" u="1"/>
        <n v="0.1154411" u="1"/>
        <n v="7.950249999999999E-2" u="1"/>
        <n v="6.4511900000000011E-2" u="1"/>
        <n v="8.8832999999999995E-2" u="1"/>
        <n v="-1.5224100000000001E-2" u="1"/>
        <n v="0.26658850000000001" u="1"/>
        <n v="0.2633451" u="1"/>
        <n v="0.15506539999999999" u="1"/>
        <n v="0.14619260000000001" u="1"/>
        <n v="4.2227899999999999E-2" u="1"/>
        <n v="0.1645625" u="1"/>
        <n v="0.2198444" u="1"/>
        <n v="0.12503800000000001" u="1"/>
        <n v="0.16008250000000002" u="1"/>
        <n v="-3.5159799999999998E-2" u="1"/>
        <n v="0.25023599999999996" u="1"/>
        <n v="0.21628740000000002" u="1"/>
        <n v="1.42687E-2" u="1"/>
        <n v="5.0692399999999999E-2" u="1"/>
        <n v="0.12594749999999999" u="1"/>
        <n v="0.13791580000000001" u="1"/>
        <n v="0.10372769999999999" u="1"/>
        <n v="7.5336699999999993E-2" u="1"/>
        <n v="0.34880339999999999" u="1"/>
        <n v="0.17114439999999997" u="1"/>
        <n v="0.11207019999999999" u="1"/>
        <n v="8.7029700000000002E-2" u="1"/>
        <n v="0.41200369999999997" u="1"/>
        <n v="-6.8464700000000003E-2" u="1"/>
        <n v="2.97083E-2" u="1"/>
        <n v="2.3150199999999999E-2" u="1"/>
        <n v="2.0205399999999998E-2" u="1"/>
        <n v="1.5341100000000002E-2" u="1"/>
        <n v="3.0211399999999999E-2" u="1"/>
        <n v="3.5813499999999998E-2" u="1"/>
        <n v="0.14716789999999999" u="1"/>
        <n v="5.0987400000000002E-2" u="1"/>
        <n v="0.19867699999999999" u="1"/>
        <n v="9.8058900000000004E-2" u="1"/>
        <n v="0.3353179" u="1"/>
        <n v="0" u="1"/>
      </sharedItems>
    </cacheField>
    <cacheField name="Performance 2023" numFmtId="10">
      <sharedItems containsMixedTypes="1" containsNumber="1" minValue="-0.21729999999999999" maxValue="0.49530000000000002" count="130">
        <n v="0.19620000000000001"/>
        <n v="0.2097"/>
        <n v="0.2777"/>
        <n v="3.9399999999999998E-2"/>
        <n v="1.9E-2"/>
        <n v="0.2752"/>
        <n v="-0.15909999999999999"/>
        <n v="0.218"/>
        <n v="0.21879999999999999"/>
        <n v="0.49530000000000002"/>
        <n v="0.1166"/>
        <n v="0.21289999999999998"/>
        <n v="0.12619999999999998"/>
        <n v="0.17370000000000002"/>
        <n v="0.15179999999999999"/>
        <n v="0.14410000000000001"/>
        <n v="0.1686"/>
        <n v="0.21170000000000003"/>
        <n v="0.19899999999999998"/>
        <n v="0.16589999999999999"/>
        <s v=""/>
        <n v="0.1973"/>
        <n v="0.1946"/>
        <n v="0.20449999999999999"/>
        <n v="0.1522"/>
        <n v="0.14630000000000001"/>
        <n v="5.9699999999999996E-2"/>
        <n v="1.8700000000000001E-2"/>
        <n v="0.12640000000000001"/>
        <n v="5.5099999999999996E-2"/>
        <n v="0.1159"/>
        <n v="0.22739999999999999"/>
        <n v="0.2681"/>
        <n v="2.5899999999999999E-2"/>
        <n v="0.16219999999999998"/>
        <n v="0.11560000000000001"/>
        <n v="-0.15839999999999999"/>
        <n v="6.7099999999999993E-2"/>
        <n v="-1.2999999999999999E-3"/>
        <n v="8.1600000000000006E-2"/>
        <n v="0.1207"/>
        <n v="0.32619999999999999"/>
        <n v="-0.14180000000000001"/>
        <n v="0.47520000000000001"/>
        <n v="0.32539999999999997"/>
        <n v="0.31530000000000002"/>
        <n v="0.3553"/>
        <n v="0.1812"/>
        <n v="-0.21729999999999999"/>
        <n v="0.12809999999999999"/>
        <n v="0.25700000000000001"/>
        <n v="2.07E-2"/>
        <n v="9.6300000000000011E-2"/>
        <n v="8.3000000000000001E-3"/>
        <n v="0.15090000000000001"/>
        <n v="0.12480000000000001"/>
        <n v="9.849999999999999E-2"/>
        <n v="7.2900000000000006E-2"/>
        <n v="0.13439999999999999"/>
        <n v="7.8200000000000006E-2"/>
        <n v="6.6699999999999995E-2"/>
        <n v="3.3099999999999997E-2"/>
        <n v="5.2199999999999996E-2"/>
        <n v="6.9599999999999995E-2"/>
        <n v="8.6699999999999999E-2"/>
        <n v="2.589E-2" u="1"/>
        <n v="8.160909999999999E-2" u="1"/>
        <n v="0.3261754" u="1"/>
        <n v="7.8179999999999999E-2" u="1"/>
        <n v="0.1961879" u="1"/>
        <n v="0.27523230000000004" u="1"/>
        <n v="-0.159057" u="1"/>
        <n v="0.2179778" u="1"/>
        <n v="0.2187653" u="1"/>
        <n v="0.4952532" u="1"/>
        <n v="0.1165987" u="1"/>
        <n v="0.2129451" u="1"/>
        <n v="0.12619659999999999" u="1"/>
        <n v="0.21171669999999998" u="1"/>
        <n v="0.19903379999999998" u="1"/>
        <n v="0.1989274" u="1"/>
        <n v="0.1522001" u="1"/>
        <n v="0.146288" u="1"/>
        <n v="0.12643470000000001" u="1"/>
        <n v="5.5053900000000003E-2" u="1"/>
        <n v="0.11590669999999999" u="1"/>
        <n v="0.20967569999999999" u="1"/>
        <n v="0.27773059999999999" u="1"/>
        <n v="3.9403100000000003E-2" u="1"/>
        <n v="1.8980199999999999E-2" u="1"/>
        <n v="0.22741449999999999" u="1"/>
        <n v="0.17366760000000001" u="1"/>
        <n v="0.1517529" u="1"/>
        <n v="0.1441045" u="1"/>
        <n v="0.1686338" u="1"/>
        <n v="0.19733119999999998" u="1"/>
        <n v="0.19455030000000001" u="1"/>
        <n v="0.20447600000000002" u="1"/>
        <n v="5.9709199999999997E-2" u="1"/>
        <n v="1.8706400000000001E-2" u="1"/>
        <n v="0.32543329999999998" u="1"/>
        <n v="0.31530780000000003" u="1"/>
        <n v="0.19147539999999999" u="1"/>
        <n v="0.1281264" u="1"/>
        <n v="0.16221279999999999" u="1"/>
        <n v="0.3552939" u="1"/>
        <n v="0.25700299999999998" u="1"/>
        <n v="2.0728499999999997E-2" u="1"/>
        <n v="0.1155935" u="1"/>
        <n v="-0.1583783" u="1"/>
        <n v="6.7056100000000007E-2" u="1"/>
        <n v="9.6344200000000005E-2" u="1"/>
        <n v="-1.3177E-3" u="1"/>
        <n v="0.1207167" u="1"/>
        <n v="8.3464999999999998E-3" u="1"/>
        <n v="-0.14177670000000001" u="1"/>
        <n v="0.47521239999999998" u="1"/>
        <n v="-0.2172663" u="1"/>
        <n v="3.3088399999999997E-2" u="1"/>
        <n v="5.2176500000000001E-2" u="1"/>
        <n v="6.9629700000000003E-2" u="1"/>
        <n v="8.6732999999999991E-2" u="1"/>
        <n v="0.13436130000000002" u="1"/>
        <n v="6.6712300000000002E-2" u="1"/>
        <n v="0.12481740000000001" u="1"/>
        <n v="7.2895799999999997E-2" u="1"/>
        <n v="0.1509392" u="1"/>
        <n v="9.8500599999999994E-2" u="1"/>
        <n v="0.26811289999999999" u="1"/>
        <n v="0" u="1"/>
      </sharedItems>
    </cacheField>
    <cacheField name="Performance 2022" numFmtId="10">
      <sharedItems containsMixedTypes="1" containsNumber="1" minValue="-0.3831" maxValue="0.3609289" count="129">
        <n v="-0.12869999999999998"/>
        <n v="-0.1434"/>
        <n v="0.1588"/>
        <n v="-0.16079999999999997"/>
        <n v="-6.5500000000000003E-2"/>
        <n v="0.2104"/>
        <n v="-0.20469999999999999"/>
        <n v="-0.1288"/>
        <n v="-0.1285"/>
        <n v="-0.28139999999999998"/>
        <n v="-1.3100000000000001E-2"/>
        <n v="-0.15720000000000001"/>
        <n v="-0.1555"/>
        <n v="-0.15620000000000001"/>
        <n v="-0.10779999999999999"/>
        <n v="-0.19039999999999999"/>
        <n v="-0.12050000000000001"/>
        <n v="-9.0800000000000006E-2"/>
        <n v="-6.88E-2"/>
        <n v="-9.5199999999999993E-2"/>
        <s v=""/>
        <n v="-0.127"/>
        <n v="-0.17"/>
        <n v="-3.1899999999999998E-2"/>
        <n v="-0.11550000000000001"/>
        <n v="-0.14940000000000001"/>
        <n v="-0.18410000000000001"/>
        <n v="-0.17399999999999999"/>
        <n v="2.81E-2"/>
        <n v="-0.13109999999999999"/>
        <n v="-9.0399999999999994E-2"/>
        <n v="1.2500000000000001E-2"/>
        <n v="0.29160000000000003"/>
        <n v="-0.37159999999999999"/>
        <n v="-0.18820000000000001"/>
        <n v="0.29430000000000001"/>
        <n v="-9.9399999999999988E-2"/>
        <n v="4.6999999999999993E-3"/>
        <n v="-6.2699999999999992E-2"/>
        <n v="-4.1799999999999997E-2"/>
        <n v="-0.27929999999999999"/>
        <n v="-2.9300000000000003E-2"/>
        <n v="-0.26530000000000004"/>
        <n v="-0.28559999999999997"/>
        <n v="-0.3594"/>
        <n v="-0.3831"/>
        <n v="-0.1734"/>
        <n v="-0.13170000000000001"/>
        <n v="0.36090000000000005"/>
        <n v="-0.20629999999999998"/>
        <n v="-0.23629999999999998"/>
        <n v="-9.7699999999999995E-2"/>
        <n v="-0.18460000000000001"/>
        <n v="-0.13"/>
        <n v="-0.1386"/>
        <n v="-0.14730000000000001"/>
        <n v="-0.15689999999999998"/>
        <n v="-0.1234"/>
        <n v="-0.14150000000000001"/>
        <n v="-0.1802"/>
        <n v="-4.99E-2"/>
        <n v="-0.1009"/>
        <n v="-0.14460000000000001"/>
        <n v="-0.19450000000000001"/>
        <n v="0.291626" u="1"/>
        <n v="-6.2723199999999993E-2" u="1"/>
        <n v="-0.27928069999999999" u="1"/>
        <n v="-0.1415148" u="1"/>
        <n v="-0.12868270000000001" u="1"/>
        <n v="0.21043510000000001" u="1"/>
        <n v="-0.2046605" u="1"/>
        <n v="-0.1288106" u="1"/>
        <n v="-0.1285144" u="1"/>
        <n v="-0.28138550000000001" u="1"/>
        <n v="-1.31328E-2" u="1"/>
        <n v="-0.15715599999999999" u="1"/>
        <n v="-0.15545540000000002" u="1"/>
        <n v="-9.0768100000000004E-2" u="1"/>
        <n v="-6.8838099999999999E-2" u="1"/>
        <n v="-6.9121600000000005E-2" u="1"/>
        <n v="-3.1913999999999998E-2" u="1"/>
        <n v="-0.11549609999999999" u="1"/>
        <n v="-0.17404209999999998" u="1"/>
        <n v="2.8141900000000001E-2" u="1"/>
        <n v="-0.1310559" u="1"/>
        <n v="-0.1433662" u="1"/>
        <n v="0.15883259999999999" u="1"/>
        <n v="-0.16078340000000002" u="1"/>
        <n v="-6.5506700000000001E-2" u="1"/>
        <n v="-9.0446399999999996E-2" u="1"/>
        <n v="-0.1561815" u="1"/>
        <n v="-0.10776630000000001" u="1"/>
        <n v="-0.1904478" u="1"/>
        <n v="-0.12049340000000001" u="1"/>
        <n v="-0.1269613" u="1"/>
        <n v="-0.12866130000000001" u="1"/>
        <n v="-0.16996330000000001" u="1"/>
        <n v="-0.14942320000000001" u="1"/>
        <n v="-0.1841073" u="1"/>
        <n v="-0.28560970000000002" u="1"/>
        <n v="-0.35936360000000001" u="1"/>
        <n v="-0.1697708" u="1"/>
        <n v="0.3609289" u="1"/>
        <n v="-0.37163670000000004" u="1"/>
        <n v="-0.38309300000000002" u="1"/>
        <n v="-0.2062688" u="1"/>
        <n v="-0.23634720000000001" u="1"/>
        <n v="-0.1881756" u="1"/>
        <n v="0.29434389999999999" u="1"/>
        <n v="-9.94482E-2" u="1"/>
        <n v="-9.7683199999999998E-2" u="1"/>
        <n v="4.7201999999999999E-3" u="1"/>
        <n v="-4.1790099999999997E-2" u="1"/>
        <n v="-0.18459199999999998" u="1"/>
        <n v="-2.9263899999999999E-2" u="1"/>
        <n v="-0.26527460000000003" u="1"/>
        <n v="-0.13168060000000001" u="1"/>
        <n v="-4.9911700000000003E-2" u="1"/>
        <n v="-0.1009395" u="1"/>
        <n v="-0.14462820000000001" u="1"/>
        <n v="-0.19448660000000001" u="1"/>
        <n v="-0.12344440000000001" u="1"/>
        <n v="-0.18018439999999999" u="1"/>
        <n v="-0.13862140000000001" u="1"/>
        <n v="-0.1568891" u="1"/>
        <n v="-0.12995390000000001" u="1"/>
        <n v="-0.14730100000000002" u="1"/>
        <n v="1.2518400000000001E-2" u="1"/>
        <n v="0" u="1"/>
      </sharedItems>
    </cacheField>
    <cacheField name="Notation  Morningstar" numFmtId="1">
      <sharedItems containsMixedTypes="1" containsNumber="1" containsInteger="1" minValue="0" maxValue="5" count="7">
        <n v="5"/>
        <n v="3"/>
        <n v="4"/>
        <n v="1"/>
        <n v="2"/>
        <s v=""/>
        <n v="0" u="1"/>
      </sharedItems>
    </cacheField>
    <cacheField name="Perf. totale ann. 3 ans (mensuelle) Devise de libellé" numFmtId="10">
      <sharedItems containsMixedTypes="1" containsNumber="1" minValue="-0.16424250000000001" maxValue="0.27350000000000002" count="111">
        <n v="0.16940000000000002"/>
        <s v=""/>
        <n v="0.14249999999999999"/>
        <n v="0.12820000000000001"/>
        <n v="1.7100000000000001E-2"/>
        <n v="0.12429999999999999"/>
        <n v="4.1900000000000007E-2"/>
        <n v="0.1764"/>
        <n v="0.17739999999999997"/>
        <n v="0.25670000000000004"/>
        <n v="0.1101"/>
        <n v="8.6500000000000007E-2"/>
        <n v="7.3899999999999993E-2"/>
        <n v="8.3100000000000007E-2"/>
        <n v="0.1346"/>
        <n v="8.1500000000000003E-2"/>
        <n v="8.4199999999999997E-2"/>
        <n v="7.7800000000000008E-2"/>
        <n v="4.7199999999999999E-2"/>
        <n v="0.16079999999999997"/>
        <n v="0.15689999999999998"/>
        <n v="5.6299999999999996E-2"/>
        <n v="0.1208"/>
        <n v="0.12960000000000002"/>
        <n v="0.1011"/>
        <n v="0.1265"/>
        <n v="0.11169999999999999"/>
        <n v="9.8900000000000002E-2"/>
        <n v="0.16020000000000001"/>
        <n v="4.0500000000000001E-2"/>
        <n v="5.9999999999999995E-4"/>
        <n v="3.7599999999999995E-2"/>
        <n v="0.16839999999999999"/>
        <n v="2.75E-2"/>
        <n v="0.27350000000000002"/>
        <n v="0.16489999999999999"/>
        <n v="0.12659999999999999"/>
        <n v="9.3900000000000011E-2"/>
        <n v="-1.3300000000000001E-2"/>
        <n v="0.25659999999999999"/>
        <n v="0.13390000000000002"/>
        <n v="6.9500000000000006E-2"/>
        <n v="8.1099999999999992E-2"/>
        <n v="6.6100000000000006E-2"/>
        <n v="0.1273"/>
        <n v="0.1014"/>
        <n v="7.51E-2"/>
        <n v="4.87E-2"/>
        <n v="9.3200000000000005E-2"/>
        <n v="4.6199999999999998E-2"/>
        <n v="2.76E-2"/>
        <n v="2.81E-2"/>
        <n v="3.0899999999999997E-2"/>
        <n v="3.39E-2"/>
        <n v="3.2000000000000001E-2"/>
        <n v="6.5046000000000001E-3" u="1"/>
        <n v="0.14789669999999999" u="1"/>
        <n v="-3.3555700000000001E-2" u="1"/>
        <n v="1.6186900000000001E-2" u="1"/>
        <n v="8.9192300000000002E-2" u="1"/>
        <n v="9.0849700000000005E-2" u="1"/>
        <n v="9.775890000000001E-2" u="1"/>
        <n v="8.3644200000000002E-2" u="1"/>
        <n v="5.6859000000000007E-3" u="1"/>
        <n v="8.6254799999999993E-2" u="1"/>
        <n v="8.4202100000000002E-2" u="1"/>
        <n v="8.39424E-2" u="1"/>
        <n v="6.2766799999999998E-2" u="1"/>
        <n v="5.1074000000000001E-2" u="1"/>
        <n v="4.7038799999999999E-2" u="1"/>
        <n v="6.3168699999999994E-2" u="1"/>
        <n v="4.1211999999999999E-2" u="1"/>
        <n v="-1.17489E-2" u="1"/>
        <n v="3.0288599999999999E-2" u="1"/>
        <n v="-2.9005800000000002E-2" u="1"/>
        <n v="0.13766590000000001" u="1"/>
        <n v="5.2357599999999997E-2" u="1"/>
        <n v="5.7895099999999998E-2" u="1"/>
        <n v="5.5968600000000007E-2" u="1"/>
        <n v="3.2364400000000002E-2" u="1"/>
        <n v="8.0502500000000005E-2" u="1"/>
        <n v="7.7788899999999994E-2" u="1"/>
        <n v="2.5525600000000002E-2" u="1"/>
        <n v="-3.45858E-2" u="1"/>
        <n v="4.8974299999999998E-2" u="1"/>
        <n v="4.4284900000000002E-2" u="1"/>
        <n v="6.1249599999999994E-2" u="1"/>
        <n v="0.150005" u="1"/>
        <n v="-0.10002789999999999" u="1"/>
        <n v="4.1152399999999999E-2" u="1"/>
        <n v="-4.3288900000000005E-2" u="1"/>
        <n v="-2.2548699999999998E-2" u="1"/>
        <n v="-5.8233999999999994E-3" u="1"/>
        <n v="2.0211400000000001E-2" u="1"/>
        <n v="2.7424400000000002E-2" u="1"/>
        <n v="0.12969139999999998" u="1"/>
        <n v="-1.04406E-2" u="1"/>
        <n v="-2.35222E-2" u="1"/>
        <n v="0.1085023" u="1"/>
        <n v="-0.16424250000000001" u="1"/>
        <n v="9.3144999999999999E-3" u="1"/>
        <n v="4.4670000000000002E-4" u="1"/>
        <n v="-5.6779999999999999E-3" u="1"/>
        <n v="-2.2923300000000001E-2" u="1"/>
        <n v="3.6577499999999999E-2" u="1"/>
        <n v="-1.57203E-2" u="1"/>
        <n v="3.8306800000000002E-2" u="1"/>
        <n v="1.0310999999999999E-3" u="1"/>
        <n v="5.9397800000000001E-2" u="1"/>
        <n v="1.79834E-2" u="1"/>
        <n v="0" u="1"/>
      </sharedItems>
    </cacheField>
    <cacheField name="Perf. totale ann. 5 ans (mensuelle) Devise de libellé" numFmtId="10">
      <sharedItems containsMixedTypes="1" containsNumber="1" minValue="-5.0660499999999997E-2" maxValue="0.2918" count="106">
        <n v="0.12240000000000001"/>
        <s v=""/>
        <n v="0.13689999999999999"/>
        <n v="4.4999999999999998E-2"/>
        <n v="3.5699999999999996E-2"/>
        <n v="0.10869999999999999"/>
        <n v="-4.9800000000000004E-2"/>
        <n v="0.152"/>
        <n v="0.1525"/>
        <n v="0.15740000000000001"/>
        <n v="0.12029999999999999"/>
        <n v="5.8899999999999994E-2"/>
        <n v="7.4700000000000003E-2"/>
        <n v="8.5099999999999995E-2"/>
        <n v="9.4299999999999995E-2"/>
        <n v="7.7499999999999999E-2"/>
        <n v="0.11720000000000001"/>
        <n v="0.1152"/>
        <n v="8.5800000000000001E-2"/>
        <n v="0.1338"/>
        <n v="0.13059999999999999"/>
        <n v="8.2699999999999996E-2"/>
        <n v="7.2000000000000008E-2"/>
        <n v="5.5599999999999997E-2"/>
        <n v="2.23E-2"/>
        <n v="9.2100000000000015E-2"/>
        <n v="0.1173"/>
        <n v="0.14550000000000002"/>
        <n v="-1.34E-2"/>
        <n v="4.1299999999999996E-2"/>
        <n v="0.17809999999999998"/>
        <n v="6.4899999999999999E-2"/>
        <n v="0.17559999999999998"/>
        <n v="2.75E-2"/>
        <n v="0.17670000000000002"/>
        <n v="6.25E-2"/>
        <n v="9.0000000000000011E-3"/>
        <n v="8.14E-2"/>
        <n v="-2.8999999999999998E-2"/>
        <n v="0.2918"/>
        <n v="9.5600000000000004E-2"/>
        <n v="-2.4900000000000002E-2"/>
        <n v="7.9199999999999993E-2"/>
        <n v="2.0400000000000001E-2"/>
        <n v="9.1600000000000001E-2"/>
        <n v="6.4100000000000004E-2"/>
        <n v="3.4599999999999999E-2"/>
        <n v="5.0000000000000001E-3"/>
        <n v="3.5400000000000001E-2"/>
        <n v="-1.1000000000000001E-3"/>
        <n v="-2.2799999999999997E-2"/>
        <n v="5.6000000000000008E-3"/>
        <n v="-3.2000000000000002E-3"/>
        <n v="-1.1000000000000001E-2"/>
        <n v="-2.3799999999999998E-2"/>
        <n v="7.7273999999999997E-3" u="1"/>
        <n v="0.16766940000000002" u="1"/>
        <n v="9.2360299999999992E-2" u="1"/>
        <n v="-5.0660499999999997E-2" u="1"/>
        <n v="0.18102460000000001" u="1"/>
        <n v="0.18154129999999999" u="1"/>
        <n v="0.20059249999999998" u="1"/>
        <n v="0.15179090000000001" u="1"/>
        <n v="0.1258513" u="1"/>
        <n v="0.1510929" u="1"/>
        <n v="0.14990519999999999" u="1"/>
        <n v="0.14958539999999998" u="1"/>
        <n v="0.18626169999999997" u="1"/>
        <n v="8.2312600000000014E-2" u="1"/>
        <n v="8.292490000000001E-2" u="1"/>
        <n v="0.10662750000000001" u="1"/>
        <n v="9.2020999999999992E-2" u="1"/>
        <n v="0.1125337" u="1"/>
        <n v="7.5075299999999998E-2" u="1"/>
        <n v="6.4485700000000007E-2" u="1"/>
        <n v="0.16666329999999999" u="1"/>
        <n v="0.11303340000000001" u="1"/>
        <n v="0.11193009999999999" u="1"/>
        <n v="0.12548799999999999" u="1"/>
        <n v="0.12492250000000001" u="1"/>
        <n v="0.1606746" u="1"/>
        <n v="0.15794620000000001" u="1"/>
        <n v="8.01983E-2" u="1"/>
        <n v="6.8235000000000004E-2" u="1"/>
        <n v="0.13322139999999999" u="1"/>
        <n v="0.1192632" u="1"/>
        <n v="0.1407368" u="1"/>
        <n v="0.19853929999999997" u="1"/>
        <n v="-1.9399E-3" u="1"/>
        <n v="0.15340090000000001" u="1"/>
        <n v="4.0649899999999996E-2" u="1"/>
        <n v="0.1355025" u="1"/>
        <n v="0.18512499999999998" u="1"/>
        <n v="9.7278800000000012E-2" u="1"/>
        <n v="0.20650300000000002" u="1"/>
        <n v="6.1480699999999999E-2" u="1"/>
        <n v="2.4489999999999999E-4" u="1"/>
        <n v="0.20665" u="1"/>
        <n v="-8.5799999999999991E-3" u="1"/>
        <n v="1.8870999999999998E-3" u="1"/>
        <n v="-5.9441999999999993E-3" u="1"/>
        <n v="-1.1491100000000001E-2" u="1"/>
        <n v="-2.3618999999999998E-2" u="1"/>
        <n v="5.6833299999999996E-2" u="1"/>
        <n v="-2.0875100000000001E-2" u="1"/>
        <n v="0" u="1"/>
      </sharedItems>
    </cacheField>
    <cacheField name="SRI" numFmtId="3">
      <sharedItems containsSemiMixedTypes="0" containsString="0" containsNumber="1" containsInteger="1" minValue="2" maxValue="6" count="5">
        <n v="4"/>
        <n v="5"/>
        <n v="6"/>
        <n v="3"/>
        <n v="2"/>
      </sharedItems>
    </cacheField>
    <cacheField name="Article SFDR" numFmtId="3">
      <sharedItems count="2">
        <s v="Article 6"/>
        <s v="Article 8"/>
      </sharedItems>
    </cacheField>
    <cacheField name="Frais de gestion" numFmtId="4">
      <sharedItems containsSemiMixedTypes="0" containsString="0" containsNumber="1" minValue="0.05" maxValue="0.8" count="21">
        <n v="0.1"/>
        <n v="0.05"/>
        <n v="0.2"/>
        <n v="0.45"/>
        <n v="0.65"/>
        <n v="0.15"/>
        <n v="0.09"/>
        <n v="0.22"/>
        <n v="0.5"/>
        <n v="0.08"/>
        <n v="0.35"/>
        <n v="0.18"/>
        <n v="0.25"/>
        <n v="0.3"/>
        <n v="0.38"/>
        <n v="0.8"/>
        <n v="0.4"/>
        <n v="0.55000000000000004"/>
        <n v="0.6"/>
        <n v="0.17"/>
        <n v="0.16500000000000001" u="1"/>
      </sharedItems>
    </cacheField>
    <cacheField name="Frais de gestion %" numFmtId="4">
      <sharedItems count="3">
        <s v="Inférieur ou égal à 0,20%"/>
        <s v="Supérieur à 0,40%"/>
        <s v="Compris entre 0,20% et 0,40%"/>
      </sharedItems>
    </cacheField>
    <cacheField name="Réplication (synthétique ou physique)" numFmtId="0">
      <sharedItems count="6">
        <s v="Physique"/>
        <s v="Synthétique"/>
        <s v="Physique (échantillonage)"/>
        <s v="Non concerné"/>
        <s v="Physique (échantillonnage)" u="1"/>
        <s v="Non Applicable" u="1"/>
      </sharedItems>
    </cacheField>
    <cacheField name="Catégorie" numFmtId="0">
      <sharedItems count="5">
        <s v="Géographique"/>
        <s v="Sectorielle"/>
        <s v="Thématique"/>
        <s v="Allocation"/>
        <s v="Obligataire"/>
      </sharedItems>
    </cacheField>
    <cacheField name="Description" numFmtId="0">
      <sharedItems count="44">
        <s v="Allemagne"/>
        <s v="Amérique du Nord"/>
        <s v="Amérique Latine"/>
        <s v="Asie Émergente"/>
        <s v="Asie Pacifique (hors Japon)"/>
        <s v="Brésil"/>
        <s v="Chine"/>
        <s v="États-Unis d'Amérique"/>
        <s v="Europe"/>
        <s v="Europe du Nord"/>
        <s v="France"/>
        <s v="Global"/>
        <s v="Inde"/>
        <s v="Japon"/>
        <s v="Marchés Émergents"/>
        <s v="Royaume-Uni"/>
        <s v="Suisse"/>
        <s v="Zone Euro"/>
        <s v="Banque"/>
        <s v="Défense et Aéronautique"/>
        <s v="Énergie"/>
        <s v="Immobilier"/>
        <s v="Industrie"/>
        <s v="Infrastructures"/>
        <s v="Luxe"/>
        <s v="Matières Premières"/>
        <s v="Métaux Précieux"/>
        <s v="Santé"/>
        <s v="Services Financiers"/>
        <s v="Technologie"/>
        <s v="Cyber Sécurité"/>
        <s v="Digital"/>
        <s v="Eau"/>
        <s v="Energies alternatives"/>
        <s v="Hydrogène"/>
        <s v="Intelligence Artificielle"/>
        <s v="Life Sciences"/>
        <s v="Océans"/>
        <s v="Smart City"/>
        <s v=""/>
        <s v="Entreprises"/>
        <s v="Souverain et entreprises"/>
        <s v="Maturity Bucket"/>
        <s v="Défense" u="1"/>
      </sharedItems>
    </cacheField>
    <cacheField name="Indice de référence" numFmtId="0">
      <sharedItems count="64">
        <s v="FSE DAX NR EUR"/>
        <s v="MSCI NA ESG Broad CTB Sl NR USD"/>
        <s v="MSCI EM Latin America NR USD"/>
        <s v="MSCI EM Asia NR USD"/>
        <s v="MSCI Pacific ex JPN SRI filt PAB NR EUR"/>
        <s v="MSCI Brazil NR USD"/>
        <s v="MSCI China Sel ESG R&amp;T Leaders NR USD"/>
        <s v="S&amp;P 500 NR USD"/>
        <s v="NASDAQ 100 NR USD"/>
        <s v="DJ Industrial Average NR USD"/>
        <s v="MSCI USA SRI filtered PAB NR USD"/>
        <s v="Russell 2000 NR USD"/>
        <s v="MSCI Europe SRI filtered PAB NR EUR"/>
        <s v="Low Carbon 100 Europe PAB NR EUR"/>
        <s v="MSCI Europe Mid Cap NR EUR"/>
        <s v="MSCI Nordic Countries NR EUR"/>
        <s v="CAC 40 ESG NR EUR"/>
        <s v="Euronext Paris CAC 40 GR EUR"/>
        <s v="MSCI World NR USD"/>
        <s v="MSCI WORLD SRI filtered PAB NR USD"/>
        <s v="MSCI India NR USD"/>
        <s v="MSCI JAPAN ESG Broad CTB Slct NR JPY"/>
        <s v="MSCI EM NR USD"/>
        <s v="MSCI EM SRI Filterd PAB NR USD"/>
        <s v="MSCI UK IMI filtered PAB NR GBP"/>
        <s v="FTSE 100 TR GBP"/>
        <s v="MSCI Switzerland NR EUR"/>
        <s v="EURO STOXX 50 NR EUR"/>
        <s v="STOXX Europe 600 Banks NR EUR"/>
        <s v="WisdomTree Europe Defence UCITS NTR EUR"/>
        <s v="STOXX Europe 600 Energy Screened+ TR EUR"/>
        <s v="FTSE EPRA Nareit Developed Europe NR EUR"/>
        <s v="STOXX Eur600 Ind Inds 30-15 NR EUR"/>
        <s v="ECPI Global ESG Infrast Equity NR EUR"/>
        <s v="S&amp;P Global Luxury NR USD"/>
        <s v="Bloomberg Engy &amp; Mtls EW TR EUR"/>
        <s v="NYSE Arca Gold Bugs NR USD"/>
        <s v="MSCI World/Health Care NR USD"/>
        <s v="STOXX Europe 600 Health Care NR EUR"/>
        <s v="MSCI World/Financials NR USD"/>
        <s v="STOXX Europe 600 Technology NR EUR"/>
        <s v="MSCI China Tch IMIAlSrSkConESGFil NR USD"/>
        <s v="MSCI World/Information Tech NR USD"/>
        <s v="STOXX Global Digital Security NR USD"/>
        <s v="STOXX Global Digitalisation TR USD"/>
        <s v="MSCI ACWI IMI D E &amp; Meta Fil NR USD"/>
        <s v="MSCI ACWI IMI Water ESG Filtered NR USD"/>
        <s v="MSCI ACWI IMI New Energy ESG Filt NR USD"/>
        <s v="Bloomberg Hydrogen Screened NR USD"/>
        <s v="MSCI ACWI IMI Robt&amp;AI ESG Fil NR USD"/>
        <s v="STOXX Global Breakthrough Healthcare"/>
        <s v="ECPI Global ESG Blue Economy NR EUR"/>
        <s v="MSCI ACWI IMI Smt Cities ESG Fil NR USD"/>
        <s v="No benchmark"/>
        <s v="Markit iBoxx Gbl DM Liq HY Capped TR USD"/>
        <s v="Bloomberg Euro Corp TR EUR"/>
        <s v="Solactive Green Bond EUR USD IG TR EUR"/>
        <s v="Bloomberg Euro Trsy 50BN 1-3 Y Bd NR EUR"/>
        <s v="Bloomberg Euro Trsy 50bn 3-5 Y Bd NR EUR"/>
        <s v="BBgBarc EUR Trsy 50bn 5-7 Y Bd TR EUR"/>
        <s v="BBgBarc EUR Trsy 50bn 7-10 Y Bd TR EUR"/>
        <s v="STOXX Europe 600 Energy ESG+ TR EUR" u="1"/>
        <s v="Bloomberg Hydrogen ESG Index NR USD" u="1"/>
        <s v="MSCI ACWI IMI D E &amp; Meta ESG Fil NR USD" u="1"/>
      </sharedItems>
    </cacheField>
    <cacheField name="Actif Net 31/01/2026" numFmtId="43">
      <sharedItems containsSemiMixedTypes="0" containsString="0" containsNumber="1" containsInteger="1" minValue="69150481" maxValue="23291356829"/>
    </cacheField>
  </cacheFields>
  <extLst>
    <ext xmlns:x14="http://schemas.microsoft.com/office/spreadsheetml/2009/9/main" uri="{725AE2AE-9491-48be-B2B4-4EB974FC3084}">
      <x14:pivotCacheDefinition pivotCacheId="1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">
  <r>
    <x v="0"/>
    <x v="0"/>
    <s v="Allemagne"/>
    <x v="0"/>
    <x v="0"/>
    <x v="0"/>
    <x v="0"/>
    <n v="2.0999999999999999E-3"/>
    <x v="0"/>
    <x v="0"/>
    <x v="0"/>
    <x v="0"/>
    <x v="0"/>
    <x v="0"/>
    <x v="0"/>
    <x v="0"/>
    <x v="0"/>
    <x v="0"/>
    <x v="0"/>
    <x v="0"/>
    <x v="0"/>
    <x v="0"/>
    <x v="0"/>
    <n v="1501770696"/>
  </r>
  <r>
    <x v="1"/>
    <x v="0"/>
    <s v="États-Unis d'Amérique"/>
    <x v="0"/>
    <x v="1"/>
    <x v="1"/>
    <x v="0"/>
    <n v="-1.2199999999999999E-2"/>
    <x v="1"/>
    <x v="1"/>
    <x v="1"/>
    <x v="1"/>
    <x v="1"/>
    <x v="1"/>
    <x v="1"/>
    <x v="0"/>
    <x v="1"/>
    <x v="1"/>
    <x v="0"/>
    <x v="0"/>
    <x v="0"/>
    <x v="1"/>
    <x v="1"/>
    <n v="612425157"/>
  </r>
  <r>
    <x v="2"/>
    <x v="0"/>
    <s v="Amérique Latine"/>
    <x v="0"/>
    <x v="2"/>
    <x v="2"/>
    <x v="0"/>
    <n v="0.1555"/>
    <x v="2"/>
    <x v="2"/>
    <x v="2"/>
    <x v="2"/>
    <x v="2"/>
    <x v="2"/>
    <x v="2"/>
    <x v="1"/>
    <x v="0"/>
    <x v="2"/>
    <x v="0"/>
    <x v="1"/>
    <x v="0"/>
    <x v="2"/>
    <x v="2"/>
    <n v="704721575"/>
  </r>
  <r>
    <x v="3"/>
    <x v="0"/>
    <s v="Asie"/>
    <x v="0"/>
    <x v="3"/>
    <x v="3"/>
    <x v="0"/>
    <n v="6.59E-2"/>
    <x v="3"/>
    <x v="3"/>
    <x v="3"/>
    <x v="3"/>
    <x v="2"/>
    <x v="3"/>
    <x v="3"/>
    <x v="0"/>
    <x v="0"/>
    <x v="2"/>
    <x v="0"/>
    <x v="1"/>
    <x v="0"/>
    <x v="3"/>
    <x v="3"/>
    <n v="2120667505"/>
  </r>
  <r>
    <x v="4"/>
    <x v="0"/>
    <s v="Asie"/>
    <x v="0"/>
    <x v="4"/>
    <x v="4"/>
    <x v="0"/>
    <n v="4.2099999999999999E-2"/>
    <x v="4"/>
    <x v="4"/>
    <x v="4"/>
    <x v="4"/>
    <x v="3"/>
    <x v="4"/>
    <x v="4"/>
    <x v="0"/>
    <x v="1"/>
    <x v="3"/>
    <x v="1"/>
    <x v="0"/>
    <x v="0"/>
    <x v="4"/>
    <x v="4"/>
    <n v="462937034"/>
  </r>
  <r>
    <x v="5"/>
    <x v="0"/>
    <s v="Brésil"/>
    <x v="0"/>
    <x v="5"/>
    <x v="5"/>
    <x v="0"/>
    <n v="0.17510000000000001"/>
    <x v="5"/>
    <x v="5"/>
    <x v="5"/>
    <x v="5"/>
    <x v="2"/>
    <x v="5"/>
    <x v="5"/>
    <x v="2"/>
    <x v="0"/>
    <x v="4"/>
    <x v="1"/>
    <x v="1"/>
    <x v="0"/>
    <x v="5"/>
    <x v="5"/>
    <n v="258686679"/>
  </r>
  <r>
    <x v="6"/>
    <x v="0"/>
    <s v="Chine"/>
    <x v="0"/>
    <x v="6"/>
    <x v="6"/>
    <x v="0"/>
    <n v="3.0499999999999999E-2"/>
    <x v="6"/>
    <x v="6"/>
    <x v="6"/>
    <x v="6"/>
    <x v="4"/>
    <x v="6"/>
    <x v="6"/>
    <x v="1"/>
    <x v="1"/>
    <x v="4"/>
    <x v="1"/>
    <x v="0"/>
    <x v="0"/>
    <x v="6"/>
    <x v="6"/>
    <n v="659343821"/>
  </r>
  <r>
    <x v="7"/>
    <x v="0"/>
    <s v="États-Unis d'Amérique"/>
    <x v="0"/>
    <x v="1"/>
    <x v="7"/>
    <x v="0"/>
    <n v="-3.4999999999999996E-3"/>
    <x v="7"/>
    <x v="7"/>
    <x v="7"/>
    <x v="7"/>
    <x v="0"/>
    <x v="7"/>
    <x v="7"/>
    <x v="0"/>
    <x v="0"/>
    <x v="5"/>
    <x v="0"/>
    <x v="1"/>
    <x v="0"/>
    <x v="7"/>
    <x v="7"/>
    <n v="5998622361"/>
  </r>
  <r>
    <x v="8"/>
    <x v="0"/>
    <s v="États-Unis d'Amérique"/>
    <x v="0"/>
    <x v="1"/>
    <x v="8"/>
    <x v="0"/>
    <n v="-4.5999999999999999E-3"/>
    <x v="8"/>
    <x v="8"/>
    <x v="8"/>
    <x v="8"/>
    <x v="0"/>
    <x v="8"/>
    <x v="8"/>
    <x v="0"/>
    <x v="0"/>
    <x v="6"/>
    <x v="0"/>
    <x v="1"/>
    <x v="0"/>
    <x v="7"/>
    <x v="7"/>
    <n v="23291356829"/>
  </r>
  <r>
    <x v="9"/>
    <x v="0"/>
    <s v="États-Unis d'Amérique"/>
    <x v="0"/>
    <x v="7"/>
    <x v="9"/>
    <x v="0"/>
    <n v="-2.9999999999999997E-4"/>
    <x v="9"/>
    <x v="9"/>
    <x v="9"/>
    <x v="9"/>
    <x v="0"/>
    <x v="9"/>
    <x v="9"/>
    <x v="1"/>
    <x v="0"/>
    <x v="7"/>
    <x v="2"/>
    <x v="1"/>
    <x v="0"/>
    <x v="7"/>
    <x v="8"/>
    <n v="5566597956"/>
  </r>
  <r>
    <x v="10"/>
    <x v="0"/>
    <s v="États-Unis d'Amérique"/>
    <x v="0"/>
    <x v="8"/>
    <x v="10"/>
    <x v="0"/>
    <n v="-6.4000000000000003E-3"/>
    <x v="10"/>
    <x v="10"/>
    <x v="10"/>
    <x v="10"/>
    <x v="2"/>
    <x v="10"/>
    <x v="10"/>
    <x v="0"/>
    <x v="0"/>
    <x v="8"/>
    <x v="1"/>
    <x v="1"/>
    <x v="0"/>
    <x v="7"/>
    <x v="9"/>
    <n v="327245496"/>
  </r>
  <r>
    <x v="11"/>
    <x v="0"/>
    <s v="États-Unis d'Amérique"/>
    <x v="0"/>
    <x v="1"/>
    <x v="11"/>
    <x v="0"/>
    <n v="7.000000000000001E-4"/>
    <x v="11"/>
    <x v="11"/>
    <x v="11"/>
    <x v="11"/>
    <x v="3"/>
    <x v="1"/>
    <x v="1"/>
    <x v="0"/>
    <x v="1"/>
    <x v="9"/>
    <x v="0"/>
    <x v="0"/>
    <x v="0"/>
    <x v="7"/>
    <x v="10"/>
    <n v="528642282"/>
  </r>
  <r>
    <x v="12"/>
    <x v="0"/>
    <s v="États-Unis d'Amérique"/>
    <x v="0"/>
    <x v="9"/>
    <x v="12"/>
    <x v="0"/>
    <n v="3.3599999999999998E-2"/>
    <x v="12"/>
    <x v="12"/>
    <x v="12"/>
    <x v="12"/>
    <x v="1"/>
    <x v="11"/>
    <x v="11"/>
    <x v="1"/>
    <x v="0"/>
    <x v="10"/>
    <x v="2"/>
    <x v="1"/>
    <x v="0"/>
    <x v="7"/>
    <x v="11"/>
    <n v="802006231"/>
  </r>
  <r>
    <x v="13"/>
    <x v="0"/>
    <s v="Europe"/>
    <x v="0"/>
    <x v="10"/>
    <x v="13"/>
    <x v="0"/>
    <n v="2.4399999999999998E-2"/>
    <x v="13"/>
    <x v="13"/>
    <x v="13"/>
    <x v="13"/>
    <x v="4"/>
    <x v="12"/>
    <x v="12"/>
    <x v="0"/>
    <x v="1"/>
    <x v="11"/>
    <x v="0"/>
    <x v="0"/>
    <x v="0"/>
    <x v="8"/>
    <x v="12"/>
    <n v="1751719595"/>
  </r>
  <r>
    <x v="14"/>
    <x v="0"/>
    <s v="Europe"/>
    <x v="0"/>
    <x v="10"/>
    <x v="14"/>
    <x v="1"/>
    <n v="1.3500000000000002E-2"/>
    <x v="14"/>
    <x v="14"/>
    <x v="14"/>
    <x v="14"/>
    <x v="1"/>
    <x v="13"/>
    <x v="13"/>
    <x v="0"/>
    <x v="1"/>
    <x v="11"/>
    <x v="0"/>
    <x v="0"/>
    <x v="0"/>
    <x v="8"/>
    <x v="13"/>
    <n v="470220910"/>
  </r>
  <r>
    <x v="15"/>
    <x v="0"/>
    <s v="Europe"/>
    <x v="0"/>
    <x v="11"/>
    <x v="15"/>
    <x v="2"/>
    <n v="3.3300000000000003E-2"/>
    <x v="15"/>
    <x v="15"/>
    <x v="15"/>
    <x v="15"/>
    <x v="0"/>
    <x v="14"/>
    <x v="14"/>
    <x v="0"/>
    <x v="0"/>
    <x v="5"/>
    <x v="0"/>
    <x v="2"/>
    <x v="0"/>
    <x v="8"/>
    <x v="14"/>
    <n v="543548921"/>
  </r>
  <r>
    <x v="16"/>
    <x v="0"/>
    <s v="Europe du Nord"/>
    <x v="0"/>
    <x v="12"/>
    <x v="16"/>
    <x v="0"/>
    <n v="5.2999999999999999E-2"/>
    <x v="16"/>
    <x v="16"/>
    <x v="16"/>
    <x v="16"/>
    <x v="1"/>
    <x v="15"/>
    <x v="15"/>
    <x v="0"/>
    <x v="1"/>
    <x v="12"/>
    <x v="2"/>
    <x v="0"/>
    <x v="0"/>
    <x v="9"/>
    <x v="15"/>
    <n v="272272791"/>
  </r>
  <r>
    <x v="17"/>
    <x v="0"/>
    <s v="France"/>
    <x v="0"/>
    <x v="13"/>
    <x v="17"/>
    <x v="0"/>
    <n v="-1.4199999999999999E-2"/>
    <x v="17"/>
    <x v="17"/>
    <x v="17"/>
    <x v="17"/>
    <x v="0"/>
    <x v="16"/>
    <x v="16"/>
    <x v="0"/>
    <x v="1"/>
    <x v="12"/>
    <x v="2"/>
    <x v="0"/>
    <x v="0"/>
    <x v="10"/>
    <x v="16"/>
    <n v="653094892"/>
  </r>
  <r>
    <x v="18"/>
    <x v="0"/>
    <s v="France"/>
    <x v="0"/>
    <x v="13"/>
    <x v="18"/>
    <x v="0"/>
    <n v="-4.0000000000000001E-3"/>
    <x v="18"/>
    <x v="18"/>
    <x v="18"/>
    <x v="18"/>
    <x v="0"/>
    <x v="17"/>
    <x v="17"/>
    <x v="0"/>
    <x v="0"/>
    <x v="12"/>
    <x v="2"/>
    <x v="0"/>
    <x v="0"/>
    <x v="10"/>
    <x v="17"/>
    <n v="4157739683"/>
  </r>
  <r>
    <x v="19"/>
    <x v="0"/>
    <s v="France"/>
    <x v="0"/>
    <x v="13"/>
    <x v="19"/>
    <x v="0"/>
    <n v="-4.0000000000000001E-3"/>
    <x v="19"/>
    <x v="19"/>
    <x v="19"/>
    <x v="19"/>
    <x v="1"/>
    <x v="18"/>
    <x v="18"/>
    <x v="0"/>
    <x v="0"/>
    <x v="12"/>
    <x v="2"/>
    <x v="0"/>
    <x v="0"/>
    <x v="10"/>
    <x v="17"/>
    <n v="4157739683"/>
  </r>
  <r>
    <x v="20"/>
    <x v="0"/>
    <s v="Monde"/>
    <x v="1"/>
    <x v="14"/>
    <x v="20"/>
    <x v="0"/>
    <n v="1.5300000000000001E-2"/>
    <x v="20"/>
    <x v="20"/>
    <x v="20"/>
    <x v="20"/>
    <x v="5"/>
    <x v="1"/>
    <x v="1"/>
    <x v="0"/>
    <x v="0"/>
    <x v="1"/>
    <x v="0"/>
    <x v="0"/>
    <x v="0"/>
    <x v="11"/>
    <x v="18"/>
    <n v="16147564512"/>
  </r>
  <r>
    <x v="21"/>
    <x v="0"/>
    <s v="Monde"/>
    <x v="0"/>
    <x v="14"/>
    <x v="21"/>
    <x v="0"/>
    <n v="5.6000000000000008E-3"/>
    <x v="21"/>
    <x v="21"/>
    <x v="21"/>
    <x v="21"/>
    <x v="1"/>
    <x v="19"/>
    <x v="19"/>
    <x v="0"/>
    <x v="0"/>
    <x v="13"/>
    <x v="2"/>
    <x v="1"/>
    <x v="0"/>
    <x v="11"/>
    <x v="18"/>
    <n v="9618443245"/>
  </r>
  <r>
    <x v="22"/>
    <x v="0"/>
    <s v="Monde"/>
    <x v="0"/>
    <x v="14"/>
    <x v="22"/>
    <x v="0"/>
    <n v="4.7999999999999996E-3"/>
    <x v="22"/>
    <x v="22"/>
    <x v="22"/>
    <x v="0"/>
    <x v="2"/>
    <x v="20"/>
    <x v="20"/>
    <x v="0"/>
    <x v="0"/>
    <x v="14"/>
    <x v="2"/>
    <x v="1"/>
    <x v="0"/>
    <x v="11"/>
    <x v="18"/>
    <n v="5956914677"/>
  </r>
  <r>
    <x v="23"/>
    <x v="0"/>
    <s v="Monde"/>
    <x v="0"/>
    <x v="14"/>
    <x v="23"/>
    <x v="0"/>
    <n v="3.0200000000000001E-2"/>
    <x v="23"/>
    <x v="23"/>
    <x v="23"/>
    <x v="22"/>
    <x v="1"/>
    <x v="1"/>
    <x v="1"/>
    <x v="0"/>
    <x v="1"/>
    <x v="9"/>
    <x v="0"/>
    <x v="0"/>
    <x v="0"/>
    <x v="11"/>
    <x v="19"/>
    <n v="3429980969"/>
  </r>
  <r>
    <x v="24"/>
    <x v="0"/>
    <s v="Inde"/>
    <x v="0"/>
    <x v="15"/>
    <x v="24"/>
    <x v="0"/>
    <n v="-6.4100000000000004E-2"/>
    <x v="24"/>
    <x v="24"/>
    <x v="24"/>
    <x v="23"/>
    <x v="1"/>
    <x v="21"/>
    <x v="21"/>
    <x v="0"/>
    <x v="1"/>
    <x v="15"/>
    <x v="1"/>
    <x v="1"/>
    <x v="0"/>
    <x v="12"/>
    <x v="20"/>
    <n v="228219998"/>
  </r>
  <r>
    <x v="25"/>
    <x v="0"/>
    <s v="Japon"/>
    <x v="0"/>
    <x v="16"/>
    <x v="25"/>
    <x v="0"/>
    <n v="4.0199999999999993E-2"/>
    <x v="25"/>
    <x v="25"/>
    <x v="25"/>
    <x v="24"/>
    <x v="1"/>
    <x v="22"/>
    <x v="22"/>
    <x v="0"/>
    <x v="1"/>
    <x v="3"/>
    <x v="1"/>
    <x v="0"/>
    <x v="0"/>
    <x v="13"/>
    <x v="21"/>
    <n v="1430565156"/>
  </r>
  <r>
    <x v="26"/>
    <x v="0"/>
    <s v="Pays émergents"/>
    <x v="0"/>
    <x v="17"/>
    <x v="26"/>
    <x v="0"/>
    <n v="7.3099999999999998E-2"/>
    <x v="26"/>
    <x v="26"/>
    <x v="26"/>
    <x v="25"/>
    <x v="1"/>
    <x v="23"/>
    <x v="23"/>
    <x v="0"/>
    <x v="0"/>
    <x v="2"/>
    <x v="0"/>
    <x v="1"/>
    <x v="0"/>
    <x v="14"/>
    <x v="22"/>
    <n v="4752829037"/>
  </r>
  <r>
    <x v="27"/>
    <x v="0"/>
    <s v="Pays émergents"/>
    <x v="1"/>
    <x v="17"/>
    <x v="27"/>
    <x v="0"/>
    <n v="5.9400000000000001E-2"/>
    <x v="27"/>
    <x v="27"/>
    <x v="27"/>
    <x v="26"/>
    <x v="4"/>
    <x v="24"/>
    <x v="24"/>
    <x v="0"/>
    <x v="1"/>
    <x v="12"/>
    <x v="2"/>
    <x v="0"/>
    <x v="0"/>
    <x v="14"/>
    <x v="23"/>
    <n v="2774327203"/>
  </r>
  <r>
    <x v="28"/>
    <x v="0"/>
    <s v="Royaume-Uni"/>
    <x v="0"/>
    <x v="18"/>
    <x v="28"/>
    <x v="0"/>
    <n v="3.2300000000000002E-2"/>
    <x v="28"/>
    <x v="28"/>
    <x v="28"/>
    <x v="27"/>
    <x v="4"/>
    <x v="25"/>
    <x v="25"/>
    <x v="0"/>
    <x v="1"/>
    <x v="11"/>
    <x v="0"/>
    <x v="0"/>
    <x v="0"/>
    <x v="15"/>
    <x v="24"/>
    <n v="167079388"/>
  </r>
  <r>
    <x v="29"/>
    <x v="0"/>
    <s v="Royaume-Uni"/>
    <x v="0"/>
    <x v="19"/>
    <x v="29"/>
    <x v="0"/>
    <n v="2.4300000000000002E-2"/>
    <x v="29"/>
    <x v="29"/>
    <x v="29"/>
    <x v="28"/>
    <x v="5"/>
    <x v="26"/>
    <x v="26"/>
    <x v="0"/>
    <x v="0"/>
    <x v="13"/>
    <x v="2"/>
    <x v="1"/>
    <x v="0"/>
    <x v="15"/>
    <x v="25"/>
    <n v="980385754"/>
  </r>
  <r>
    <x v="30"/>
    <x v="0"/>
    <s v="Suisse"/>
    <x v="0"/>
    <x v="20"/>
    <x v="30"/>
    <x v="0"/>
    <n v="1.8000000000000002E-2"/>
    <x v="30"/>
    <x v="30"/>
    <x v="30"/>
    <x v="29"/>
    <x v="1"/>
    <x v="27"/>
    <x v="14"/>
    <x v="0"/>
    <x v="0"/>
    <x v="12"/>
    <x v="2"/>
    <x v="1"/>
    <x v="0"/>
    <x v="16"/>
    <x v="26"/>
    <n v="556136891"/>
  </r>
  <r>
    <x v="31"/>
    <x v="0"/>
    <s v="Euroland"/>
    <x v="0"/>
    <x v="21"/>
    <x v="31"/>
    <x v="0"/>
    <n v="2.6099999999999998E-2"/>
    <x v="31"/>
    <x v="31"/>
    <x v="31"/>
    <x v="30"/>
    <x v="0"/>
    <x v="28"/>
    <x v="27"/>
    <x v="0"/>
    <x v="0"/>
    <x v="5"/>
    <x v="0"/>
    <x v="0"/>
    <x v="0"/>
    <x v="17"/>
    <x v="27"/>
    <n v="4205347460"/>
  </r>
  <r>
    <x v="32"/>
    <x v="0"/>
    <s v="Europe"/>
    <x v="0"/>
    <x v="22"/>
    <x v="32"/>
    <x v="0"/>
    <n v="5.3099999999999994E-2"/>
    <x v="32"/>
    <x v="32"/>
    <x v="32"/>
    <x v="31"/>
    <x v="1"/>
    <x v="1"/>
    <x v="1"/>
    <x v="1"/>
    <x v="0"/>
    <x v="2"/>
    <x v="0"/>
    <x v="1"/>
    <x v="1"/>
    <x v="18"/>
    <x v="28"/>
    <n v="2532427138"/>
  </r>
  <r>
    <x v="33"/>
    <x v="0"/>
    <s v="Europe"/>
    <x v="0"/>
    <x v="23"/>
    <x v="33"/>
    <x v="3"/>
    <n v="0.13539999999999999"/>
    <x v="33"/>
    <x v="20"/>
    <x v="20"/>
    <x v="20"/>
    <x v="5"/>
    <x v="1"/>
    <x v="1"/>
    <x v="1"/>
    <x v="0"/>
    <x v="16"/>
    <x v="2"/>
    <x v="0"/>
    <x v="1"/>
    <x v="19"/>
    <x v="29"/>
    <n v="4127013366"/>
  </r>
  <r>
    <x v="34"/>
    <x v="0"/>
    <s v="Europe"/>
    <x v="0"/>
    <x v="24"/>
    <x v="34"/>
    <x v="0"/>
    <n v="9.7500000000000003E-2"/>
    <x v="34"/>
    <x v="33"/>
    <x v="33"/>
    <x v="32"/>
    <x v="2"/>
    <x v="1"/>
    <x v="1"/>
    <x v="1"/>
    <x v="1"/>
    <x v="2"/>
    <x v="0"/>
    <x v="0"/>
    <x v="1"/>
    <x v="20"/>
    <x v="30"/>
    <n v="180580335"/>
  </r>
  <r>
    <x v="35"/>
    <x v="0"/>
    <s v="Europe"/>
    <x v="0"/>
    <x v="25"/>
    <x v="35"/>
    <x v="0"/>
    <n v="3.6000000000000004E-2"/>
    <x v="35"/>
    <x v="34"/>
    <x v="34"/>
    <x v="33"/>
    <x v="1"/>
    <x v="29"/>
    <x v="28"/>
    <x v="1"/>
    <x v="0"/>
    <x v="10"/>
    <x v="2"/>
    <x v="1"/>
    <x v="1"/>
    <x v="21"/>
    <x v="31"/>
    <n v="107081246"/>
  </r>
  <r>
    <x v="36"/>
    <x v="0"/>
    <s v="Europe"/>
    <x v="0"/>
    <x v="23"/>
    <x v="36"/>
    <x v="0"/>
    <n v="4.9500000000000002E-2"/>
    <x v="36"/>
    <x v="20"/>
    <x v="20"/>
    <x v="20"/>
    <x v="5"/>
    <x v="1"/>
    <x v="1"/>
    <x v="0"/>
    <x v="0"/>
    <x v="2"/>
    <x v="0"/>
    <x v="1"/>
    <x v="1"/>
    <x v="22"/>
    <x v="32"/>
    <n v="404001636"/>
  </r>
  <r>
    <x v="37"/>
    <x v="0"/>
    <s v="Monde"/>
    <x v="0"/>
    <x v="26"/>
    <x v="37"/>
    <x v="1"/>
    <n v="1.6899999999999998E-2"/>
    <x v="37"/>
    <x v="35"/>
    <x v="20"/>
    <x v="20"/>
    <x v="5"/>
    <x v="1"/>
    <x v="1"/>
    <x v="3"/>
    <x v="1"/>
    <x v="13"/>
    <x v="2"/>
    <x v="0"/>
    <x v="1"/>
    <x v="23"/>
    <x v="33"/>
    <n v="364202277"/>
  </r>
  <r>
    <x v="38"/>
    <x v="0"/>
    <s v="Monde"/>
    <x v="0"/>
    <x v="27"/>
    <x v="38"/>
    <x v="0"/>
    <n v="-4.8300000000000003E-2"/>
    <x v="38"/>
    <x v="36"/>
    <x v="35"/>
    <x v="34"/>
    <x v="2"/>
    <x v="30"/>
    <x v="29"/>
    <x v="0"/>
    <x v="0"/>
    <x v="12"/>
    <x v="2"/>
    <x v="1"/>
    <x v="1"/>
    <x v="24"/>
    <x v="34"/>
    <n v="414069644"/>
  </r>
  <r>
    <x v="39"/>
    <x v="0"/>
    <s v="Monde"/>
    <x v="0"/>
    <x v="28"/>
    <x v="39"/>
    <x v="0"/>
    <n v="0.13730000000000001"/>
    <x v="39"/>
    <x v="37"/>
    <x v="36"/>
    <x v="35"/>
    <x v="5"/>
    <x v="11"/>
    <x v="30"/>
    <x v="0"/>
    <x v="0"/>
    <x v="10"/>
    <x v="2"/>
    <x v="1"/>
    <x v="1"/>
    <x v="25"/>
    <x v="35"/>
    <n v="1405485540"/>
  </r>
  <r>
    <x v="40"/>
    <x v="0"/>
    <s v="Monde"/>
    <x v="1"/>
    <x v="29"/>
    <x v="40"/>
    <x v="0"/>
    <n v="0.15770000000000001"/>
    <x v="40"/>
    <x v="38"/>
    <x v="37"/>
    <x v="36"/>
    <x v="4"/>
    <x v="1"/>
    <x v="1"/>
    <x v="2"/>
    <x v="0"/>
    <x v="17"/>
    <x v="1"/>
    <x v="0"/>
    <x v="1"/>
    <x v="26"/>
    <x v="36"/>
    <n v="833879366"/>
  </r>
  <r>
    <x v="41"/>
    <x v="0"/>
    <s v="Monde"/>
    <x v="0"/>
    <x v="30"/>
    <x v="41"/>
    <x v="0"/>
    <n v="-8.199999999999999E-3"/>
    <x v="41"/>
    <x v="39"/>
    <x v="38"/>
    <x v="37"/>
    <x v="2"/>
    <x v="31"/>
    <x v="31"/>
    <x v="0"/>
    <x v="0"/>
    <x v="13"/>
    <x v="2"/>
    <x v="1"/>
    <x v="1"/>
    <x v="27"/>
    <x v="37"/>
    <n v="847882770"/>
  </r>
  <r>
    <x v="42"/>
    <x v="0"/>
    <s v="Europe"/>
    <x v="0"/>
    <x v="30"/>
    <x v="42"/>
    <x v="0"/>
    <n v="3.1899999999999998E-2"/>
    <x v="42"/>
    <x v="40"/>
    <x v="39"/>
    <x v="38"/>
    <x v="2"/>
    <x v="1"/>
    <x v="1"/>
    <x v="0"/>
    <x v="0"/>
    <x v="2"/>
    <x v="0"/>
    <x v="1"/>
    <x v="1"/>
    <x v="27"/>
    <x v="38"/>
    <n v="992729786"/>
  </r>
  <r>
    <x v="43"/>
    <x v="0"/>
    <s v="Monde"/>
    <x v="0"/>
    <x v="22"/>
    <x v="43"/>
    <x v="0"/>
    <n v="-2.1299999999999999E-2"/>
    <x v="43"/>
    <x v="41"/>
    <x v="40"/>
    <x v="39"/>
    <x v="2"/>
    <x v="32"/>
    <x v="32"/>
    <x v="0"/>
    <x v="0"/>
    <x v="13"/>
    <x v="2"/>
    <x v="1"/>
    <x v="1"/>
    <x v="28"/>
    <x v="39"/>
    <n v="812155476"/>
  </r>
  <r>
    <x v="44"/>
    <x v="0"/>
    <s v="Europe"/>
    <x v="0"/>
    <x v="31"/>
    <x v="44"/>
    <x v="0"/>
    <n v="5.2900000000000003E-2"/>
    <x v="44"/>
    <x v="42"/>
    <x v="41"/>
    <x v="40"/>
    <x v="4"/>
    <x v="1"/>
    <x v="1"/>
    <x v="1"/>
    <x v="0"/>
    <x v="2"/>
    <x v="0"/>
    <x v="1"/>
    <x v="1"/>
    <x v="29"/>
    <x v="40"/>
    <n v="190135666"/>
  </r>
  <r>
    <x v="45"/>
    <x v="0"/>
    <s v="Chine"/>
    <x v="0"/>
    <x v="31"/>
    <x v="45"/>
    <x v="0"/>
    <n v="2.0099999999999996E-2"/>
    <x v="45"/>
    <x v="43"/>
    <x v="42"/>
    <x v="41"/>
    <x v="5"/>
    <x v="33"/>
    <x v="33"/>
    <x v="1"/>
    <x v="1"/>
    <x v="17"/>
    <x v="1"/>
    <x v="0"/>
    <x v="1"/>
    <x v="29"/>
    <x v="41"/>
    <n v="178428466"/>
  </r>
  <r>
    <x v="46"/>
    <x v="0"/>
    <s v="Monde"/>
    <x v="0"/>
    <x v="31"/>
    <x v="46"/>
    <x v="0"/>
    <n v="-2.7300000000000001E-2"/>
    <x v="46"/>
    <x v="44"/>
    <x v="43"/>
    <x v="42"/>
    <x v="0"/>
    <x v="34"/>
    <x v="34"/>
    <x v="1"/>
    <x v="0"/>
    <x v="13"/>
    <x v="2"/>
    <x v="1"/>
    <x v="1"/>
    <x v="29"/>
    <x v="42"/>
    <n v="2512243112"/>
  </r>
  <r>
    <x v="47"/>
    <x v="0"/>
    <s v="Monde"/>
    <x v="1"/>
    <x v="31"/>
    <x v="47"/>
    <x v="2"/>
    <n v="-3.2300000000000002E-2"/>
    <x v="47"/>
    <x v="45"/>
    <x v="44"/>
    <x v="43"/>
    <x v="1"/>
    <x v="35"/>
    <x v="35"/>
    <x v="0"/>
    <x v="1"/>
    <x v="16"/>
    <x v="2"/>
    <x v="2"/>
    <x v="2"/>
    <x v="30"/>
    <x v="43"/>
    <n v="1724647137"/>
  </r>
  <r>
    <x v="48"/>
    <x v="0"/>
    <s v="Monde"/>
    <x v="1"/>
    <x v="31"/>
    <x v="48"/>
    <x v="2"/>
    <n v="-4.2300000000000004E-2"/>
    <x v="48"/>
    <x v="46"/>
    <x v="45"/>
    <x v="44"/>
    <x v="4"/>
    <x v="36"/>
    <x v="36"/>
    <x v="1"/>
    <x v="1"/>
    <x v="16"/>
    <x v="2"/>
    <x v="2"/>
    <x v="2"/>
    <x v="31"/>
    <x v="44"/>
    <n v="757464819"/>
  </r>
  <r>
    <x v="49"/>
    <x v="0"/>
    <s v="Monde"/>
    <x v="1"/>
    <x v="31"/>
    <x v="49"/>
    <x v="0"/>
    <n v="-2.0299999999999999E-2"/>
    <x v="49"/>
    <x v="47"/>
    <x v="46"/>
    <x v="45"/>
    <x v="1"/>
    <x v="1"/>
    <x v="1"/>
    <x v="1"/>
    <x v="1"/>
    <x v="10"/>
    <x v="2"/>
    <x v="0"/>
    <x v="2"/>
    <x v="31"/>
    <x v="45"/>
    <n v="149643961"/>
  </r>
  <r>
    <x v="50"/>
    <x v="0"/>
    <s v="Monde"/>
    <x v="0"/>
    <x v="32"/>
    <x v="50"/>
    <x v="0"/>
    <n v="3.3599999999999998E-2"/>
    <x v="50"/>
    <x v="48"/>
    <x v="47"/>
    <x v="46"/>
    <x v="1"/>
    <x v="37"/>
    <x v="37"/>
    <x v="0"/>
    <x v="1"/>
    <x v="18"/>
    <x v="1"/>
    <x v="0"/>
    <x v="2"/>
    <x v="32"/>
    <x v="46"/>
    <n v="1650057355"/>
  </r>
  <r>
    <x v="51"/>
    <x v="0"/>
    <s v="Monde"/>
    <x v="0"/>
    <x v="33"/>
    <x v="51"/>
    <x v="0"/>
    <n v="8.3900000000000002E-2"/>
    <x v="51"/>
    <x v="49"/>
    <x v="48"/>
    <x v="47"/>
    <x v="1"/>
    <x v="38"/>
    <x v="38"/>
    <x v="1"/>
    <x v="1"/>
    <x v="18"/>
    <x v="1"/>
    <x v="0"/>
    <x v="2"/>
    <x v="33"/>
    <x v="47"/>
    <n v="805315880"/>
  </r>
  <r>
    <x v="52"/>
    <x v="0"/>
    <s v="Monde"/>
    <x v="0"/>
    <x v="19"/>
    <x v="52"/>
    <x v="0"/>
    <n v="0.1162"/>
    <x v="52"/>
    <x v="50"/>
    <x v="49"/>
    <x v="48"/>
    <x v="5"/>
    <x v="39"/>
    <x v="39"/>
    <x v="1"/>
    <x v="1"/>
    <x v="12"/>
    <x v="2"/>
    <x v="0"/>
    <x v="2"/>
    <x v="34"/>
    <x v="48"/>
    <n v="279759620"/>
  </r>
  <r>
    <x v="53"/>
    <x v="0"/>
    <s v="Monde"/>
    <x v="0"/>
    <x v="31"/>
    <x v="53"/>
    <x v="0"/>
    <n v="-2.4799999999999999E-2"/>
    <x v="53"/>
    <x v="51"/>
    <x v="50"/>
    <x v="49"/>
    <x v="1"/>
    <x v="40"/>
    <x v="40"/>
    <x v="1"/>
    <x v="1"/>
    <x v="10"/>
    <x v="2"/>
    <x v="0"/>
    <x v="2"/>
    <x v="35"/>
    <x v="49"/>
    <n v="966282720"/>
  </r>
  <r>
    <x v="54"/>
    <x v="0"/>
    <s v="Monde"/>
    <x v="1"/>
    <x v="30"/>
    <x v="54"/>
    <x v="2"/>
    <n v="3.0800000000000001E-2"/>
    <x v="54"/>
    <x v="52"/>
    <x v="51"/>
    <x v="50"/>
    <x v="4"/>
    <x v="41"/>
    <x v="41"/>
    <x v="1"/>
    <x v="1"/>
    <x v="16"/>
    <x v="2"/>
    <x v="2"/>
    <x v="2"/>
    <x v="36"/>
    <x v="50"/>
    <n v="1094959723"/>
  </r>
  <r>
    <x v="55"/>
    <x v="0"/>
    <s v="Monde"/>
    <x v="0"/>
    <x v="19"/>
    <x v="55"/>
    <x v="1"/>
    <n v="4.1200000000000001E-2"/>
    <x v="55"/>
    <x v="53"/>
    <x v="52"/>
    <x v="51"/>
    <x v="5"/>
    <x v="42"/>
    <x v="42"/>
    <x v="0"/>
    <x v="1"/>
    <x v="11"/>
    <x v="0"/>
    <x v="0"/>
    <x v="2"/>
    <x v="37"/>
    <x v="51"/>
    <n v="106799171"/>
  </r>
  <r>
    <x v="56"/>
    <x v="0"/>
    <s v="Monde"/>
    <x v="0"/>
    <x v="31"/>
    <x v="56"/>
    <x v="0"/>
    <n v="1.5600000000000001E-2"/>
    <x v="56"/>
    <x v="54"/>
    <x v="53"/>
    <x v="52"/>
    <x v="4"/>
    <x v="43"/>
    <x v="43"/>
    <x v="0"/>
    <x v="1"/>
    <x v="10"/>
    <x v="2"/>
    <x v="0"/>
    <x v="2"/>
    <x v="38"/>
    <x v="52"/>
    <n v="69150481"/>
  </r>
  <r>
    <x v="57"/>
    <x v="1"/>
    <s v="Monde"/>
    <x v="0"/>
    <x v="34"/>
    <x v="57"/>
    <x v="4"/>
    <n v="4.7999999999999996E-3"/>
    <x v="57"/>
    <x v="55"/>
    <x v="54"/>
    <x v="53"/>
    <x v="0"/>
    <x v="44"/>
    <x v="44"/>
    <x v="3"/>
    <x v="0"/>
    <x v="12"/>
    <x v="2"/>
    <x v="3"/>
    <x v="3"/>
    <x v="39"/>
    <x v="53"/>
    <n v="969844354"/>
  </r>
  <r>
    <x v="58"/>
    <x v="1"/>
    <s v="Monde"/>
    <x v="0"/>
    <x v="35"/>
    <x v="58"/>
    <x v="4"/>
    <n v="6.3E-3"/>
    <x v="58"/>
    <x v="56"/>
    <x v="55"/>
    <x v="54"/>
    <x v="0"/>
    <x v="45"/>
    <x v="45"/>
    <x v="3"/>
    <x v="0"/>
    <x v="12"/>
    <x v="2"/>
    <x v="3"/>
    <x v="3"/>
    <x v="39"/>
    <x v="53"/>
    <n v="786688562"/>
  </r>
  <r>
    <x v="59"/>
    <x v="1"/>
    <s v="Monde"/>
    <x v="0"/>
    <x v="35"/>
    <x v="59"/>
    <x v="4"/>
    <n v="2.3999999999999998E-3"/>
    <x v="59"/>
    <x v="57"/>
    <x v="56"/>
    <x v="55"/>
    <x v="1"/>
    <x v="46"/>
    <x v="46"/>
    <x v="3"/>
    <x v="0"/>
    <x v="12"/>
    <x v="2"/>
    <x v="3"/>
    <x v="3"/>
    <x v="39"/>
    <x v="53"/>
    <n v="232569250"/>
  </r>
  <r>
    <x v="60"/>
    <x v="1"/>
    <s v="Monde"/>
    <x v="0"/>
    <x v="36"/>
    <x v="60"/>
    <x v="4"/>
    <n v="2.7000000000000001E-3"/>
    <x v="60"/>
    <x v="58"/>
    <x v="57"/>
    <x v="56"/>
    <x v="4"/>
    <x v="47"/>
    <x v="47"/>
    <x v="4"/>
    <x v="0"/>
    <x v="12"/>
    <x v="2"/>
    <x v="3"/>
    <x v="3"/>
    <x v="39"/>
    <x v="53"/>
    <n v="105182673"/>
  </r>
  <r>
    <x v="61"/>
    <x v="2"/>
    <s v="Monde"/>
    <x v="1"/>
    <x v="37"/>
    <x v="61"/>
    <x v="2"/>
    <n v="1.1200000000000002E-2"/>
    <x v="61"/>
    <x v="59"/>
    <x v="58"/>
    <x v="57"/>
    <x v="1"/>
    <x v="48"/>
    <x v="48"/>
    <x v="3"/>
    <x v="0"/>
    <x v="8"/>
    <x v="1"/>
    <x v="2"/>
    <x v="4"/>
    <x v="40"/>
    <x v="54"/>
    <n v="2800854767"/>
  </r>
  <r>
    <x v="62"/>
    <x v="2"/>
    <s v="Zone Euro"/>
    <x v="0"/>
    <x v="38"/>
    <x v="62"/>
    <x v="0"/>
    <n v="8.0000000000000002E-3"/>
    <x v="62"/>
    <x v="60"/>
    <x v="59"/>
    <x v="58"/>
    <x v="1"/>
    <x v="49"/>
    <x v="49"/>
    <x v="4"/>
    <x v="0"/>
    <x v="1"/>
    <x v="0"/>
    <x v="2"/>
    <x v="4"/>
    <x v="40"/>
    <x v="55"/>
    <n v="1997214904"/>
  </r>
  <r>
    <x v="63"/>
    <x v="2"/>
    <s v="Monde"/>
    <x v="0"/>
    <x v="39"/>
    <x v="63"/>
    <x v="0"/>
    <n v="5.0000000000000001E-3"/>
    <x v="63"/>
    <x v="61"/>
    <x v="60"/>
    <x v="59"/>
    <x v="1"/>
    <x v="50"/>
    <x v="50"/>
    <x v="3"/>
    <x v="1"/>
    <x v="12"/>
    <x v="2"/>
    <x v="0"/>
    <x v="4"/>
    <x v="41"/>
    <x v="56"/>
    <n v="401210441"/>
  </r>
  <r>
    <x v="64"/>
    <x v="2"/>
    <s v="Zone Euro"/>
    <x v="0"/>
    <x v="40"/>
    <x v="64"/>
    <x v="0"/>
    <n v="3.4999999999999996E-3"/>
    <x v="64"/>
    <x v="62"/>
    <x v="61"/>
    <x v="60"/>
    <x v="1"/>
    <x v="51"/>
    <x v="51"/>
    <x v="4"/>
    <x v="0"/>
    <x v="19"/>
    <x v="0"/>
    <x v="0"/>
    <x v="4"/>
    <x v="42"/>
    <x v="57"/>
    <n v="2179204917"/>
  </r>
  <r>
    <x v="65"/>
    <x v="2"/>
    <s v="Zone Euro"/>
    <x v="0"/>
    <x v="41"/>
    <x v="65"/>
    <x v="0"/>
    <n v="5.1999999999999998E-3"/>
    <x v="65"/>
    <x v="63"/>
    <x v="62"/>
    <x v="61"/>
    <x v="2"/>
    <x v="52"/>
    <x v="52"/>
    <x v="4"/>
    <x v="0"/>
    <x v="19"/>
    <x v="0"/>
    <x v="0"/>
    <x v="4"/>
    <x v="42"/>
    <x v="58"/>
    <n v="1882570966"/>
  </r>
  <r>
    <x v="66"/>
    <x v="2"/>
    <s v="Zone Euro"/>
    <x v="0"/>
    <x v="41"/>
    <x v="66"/>
    <x v="0"/>
    <n v="6.6E-3"/>
    <x v="66"/>
    <x v="64"/>
    <x v="63"/>
    <x v="62"/>
    <x v="2"/>
    <x v="53"/>
    <x v="53"/>
    <x v="3"/>
    <x v="0"/>
    <x v="19"/>
    <x v="0"/>
    <x v="0"/>
    <x v="4"/>
    <x v="42"/>
    <x v="59"/>
    <n v="649946489"/>
  </r>
  <r>
    <x v="67"/>
    <x v="2"/>
    <s v="Zone Euro"/>
    <x v="0"/>
    <x v="41"/>
    <x v="67"/>
    <x v="0"/>
    <n v="9.7000000000000003E-3"/>
    <x v="67"/>
    <x v="65"/>
    <x v="64"/>
    <x v="63"/>
    <x v="2"/>
    <x v="54"/>
    <x v="54"/>
    <x v="3"/>
    <x v="0"/>
    <x v="19"/>
    <x v="0"/>
    <x v="0"/>
    <x v="4"/>
    <x v="42"/>
    <x v="60"/>
    <n v="14765940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Sélecteur_de_fonds" cacheId="97" applyNumberFormats="0" applyBorderFormats="0" applyFontFormats="0" applyPatternFormats="0" applyAlignmentFormats="0" applyWidthHeightFormats="1" dataCaption="Valeurs" updatedVersion="8" minRefreshableVersion="3" showDrill="0" useAutoFormatting="1" rowGrandTotals="0" colGrandTotals="0" itemPrintTitles="1" createdVersion="6" indent="0" compact="0" compactData="0" multipleFieldFilters="0">
  <location ref="A29:S97" firstHeaderRow="1" firstDataRow="1" firstDataCol="19"/>
  <pivotFields count="24">
    <pivotField axis="axisRow" compact="0" outline="0" showAll="0" defaultSubtotal="0">
      <items count="68">
        <item x="9"/>
        <item x="12"/>
        <item x="7"/>
        <item x="31"/>
        <item x="13"/>
        <item x="17"/>
        <item x="30"/>
        <item x="28"/>
        <item x="0"/>
        <item x="16"/>
        <item x="25"/>
        <item x="4"/>
        <item x="27"/>
        <item x="3"/>
        <item x="2"/>
        <item x="26"/>
        <item x="45"/>
        <item x="39"/>
        <item x="34"/>
        <item x="49"/>
        <item x="44"/>
        <item x="36"/>
        <item x="35"/>
        <item x="41"/>
        <item x="56"/>
        <item x="50"/>
        <item x="52"/>
        <item x="51"/>
        <item x="63"/>
        <item x="42"/>
        <item x="60"/>
        <item x="59"/>
        <item x="58"/>
        <item x="57"/>
        <item x="62"/>
        <item x="5"/>
        <item x="6"/>
        <item x="8"/>
        <item x="10"/>
        <item x="11"/>
        <item x="18"/>
        <item x="19"/>
        <item x="24"/>
        <item x="29"/>
        <item x="1"/>
        <item x="14"/>
        <item x="15"/>
        <item x="20"/>
        <item x="21"/>
        <item x="22"/>
        <item x="23"/>
        <item x="47"/>
        <item x="48"/>
        <item x="53"/>
        <item x="54"/>
        <item x="38"/>
        <item x="40"/>
        <item x="55"/>
        <item x="43"/>
        <item x="37"/>
        <item x="46"/>
        <item x="64"/>
        <item x="65"/>
        <item x="66"/>
        <item x="67"/>
        <item x="61"/>
        <item x="32"/>
        <item x="33"/>
      </items>
    </pivotField>
    <pivotField axis="axisRow" compact="0" outline="0" showAll="0" defaultSubtotal="0">
      <items count="3">
        <item x="0"/>
        <item x="2"/>
        <item x="1"/>
      </items>
    </pivotField>
    <pivotField compact="0" outline="0" showAll="0" defaultSubtotal="0"/>
    <pivotField axis="axisRow" compact="0" outline="0" showAll="0" defaultSubtotal="0">
      <items count="2">
        <item x="1"/>
        <item x="0"/>
      </items>
    </pivotField>
    <pivotField axis="axisRow" compact="0" outline="0" showAll="0" defaultSubtotal="0">
      <items count="43">
        <item x="14"/>
        <item x="1"/>
        <item x="7"/>
        <item x="9"/>
        <item x="21"/>
        <item x="10"/>
        <item x="18"/>
        <item x="0"/>
        <item x="12"/>
        <item m="1" x="42"/>
        <item x="4"/>
        <item x="17"/>
        <item x="3"/>
        <item x="2"/>
        <item x="6"/>
        <item x="28"/>
        <item x="29"/>
        <item x="24"/>
        <item x="31"/>
        <item x="23"/>
        <item x="25"/>
        <item x="30"/>
        <item x="22"/>
        <item x="32"/>
        <item x="33"/>
        <item x="36"/>
        <item x="35"/>
        <item x="34"/>
        <item x="38"/>
        <item x="5"/>
        <item x="13"/>
        <item x="15"/>
        <item x="19"/>
        <item x="20"/>
        <item x="11"/>
        <item x="27"/>
        <item x="26"/>
        <item x="40"/>
        <item x="41"/>
        <item x="37"/>
        <item x="8"/>
        <item x="39"/>
        <item x="16"/>
      </items>
    </pivotField>
    <pivotField axis="axisRow" compact="0" outline="0" showAll="0" sortType="ascending" defaultSubtotal="0">
      <items count="68">
        <item x="39"/>
        <item x="17"/>
        <item x="18"/>
        <item x="19"/>
        <item x="10"/>
        <item x="0"/>
        <item x="62"/>
        <item x="64"/>
        <item x="65"/>
        <item x="66"/>
        <item x="67"/>
        <item x="31"/>
        <item x="29"/>
        <item x="35"/>
        <item x="63"/>
        <item x="52"/>
        <item x="27"/>
        <item x="13"/>
        <item x="4"/>
        <item x="5"/>
        <item x="6"/>
        <item x="45"/>
        <item x="49"/>
        <item x="3"/>
        <item x="2"/>
        <item x="26"/>
        <item x="24"/>
        <item x="25"/>
        <item x="51"/>
        <item x="16"/>
        <item x="1"/>
        <item x="53"/>
        <item x="56"/>
        <item x="30"/>
        <item x="28"/>
        <item x="11"/>
        <item x="50"/>
        <item x="43"/>
        <item x="41"/>
        <item x="21"/>
        <item x="46"/>
        <item x="23"/>
        <item x="22"/>
        <item x="20"/>
        <item x="9"/>
        <item x="40"/>
        <item x="12"/>
        <item x="8"/>
        <item x="7"/>
        <item x="38"/>
        <item x="32"/>
        <item x="34"/>
        <item x="42"/>
        <item x="36"/>
        <item x="44"/>
        <item x="55"/>
        <item x="37"/>
        <item x="14"/>
        <item x="47"/>
        <item x="48"/>
        <item x="61"/>
        <item x="54"/>
        <item x="15"/>
        <item x="60"/>
        <item x="59"/>
        <item x="58"/>
        <item x="57"/>
        <item x="33"/>
      </items>
    </pivotField>
    <pivotField axis="axisRow" compact="0" outline="0" showAll="0" sortType="ascending" defaultSubtotal="0">
      <items count="14">
        <item x="0"/>
        <item m="1" x="8"/>
        <item m="1" x="7"/>
        <item m="1" x="9"/>
        <item x="2"/>
        <item m="1" x="11"/>
        <item x="1"/>
        <item m="1" x="5"/>
        <item m="1" x="13"/>
        <item m="1" x="12"/>
        <item x="4"/>
        <item m="1" x="10"/>
        <item x="3"/>
        <item m="1" x="6"/>
      </items>
    </pivotField>
    <pivotField compact="0" numFmtId="10" outline="0" showAll="0" defaultSubtotal="0"/>
    <pivotField axis="axisRow" compact="0" outline="0" showAll="0" defaultSubtotal="0">
      <items count="68">
        <item x="24"/>
        <item x="11"/>
        <item x="12"/>
        <item x="50"/>
        <item x="63"/>
        <item x="4"/>
        <item x="10"/>
        <item x="23"/>
        <item x="41"/>
        <item x="38"/>
        <item x="67"/>
        <item x="55"/>
        <item x="64"/>
        <item x="66"/>
        <item x="65"/>
        <item x="1"/>
        <item x="13"/>
        <item x="62"/>
        <item x="7"/>
        <item x="44"/>
        <item x="8"/>
        <item x="60"/>
        <item x="48"/>
        <item x="53"/>
        <item x="59"/>
        <item x="35"/>
        <item x="58"/>
        <item x="42"/>
        <item x="22"/>
        <item x="16"/>
        <item x="9"/>
        <item x="21"/>
        <item x="57"/>
        <item x="56"/>
        <item x="46"/>
        <item x="25"/>
        <item x="14"/>
        <item x="19"/>
        <item x="47"/>
        <item x="43"/>
        <item x="18"/>
        <item x="61"/>
        <item x="17"/>
        <item x="39"/>
        <item x="37"/>
        <item x="3"/>
        <item x="30"/>
        <item x="26"/>
        <item x="28"/>
        <item x="49"/>
        <item x="54"/>
        <item x="6"/>
        <item x="20"/>
        <item x="31"/>
        <item x="45"/>
        <item x="0"/>
        <item x="29"/>
        <item x="36"/>
        <item x="15"/>
        <item x="27"/>
        <item x="51"/>
        <item x="5"/>
        <item x="52"/>
        <item x="2"/>
        <item x="34"/>
        <item x="32"/>
        <item x="40"/>
        <item x="33"/>
      </items>
    </pivotField>
    <pivotField axis="axisRow" compact="0" numFmtId="10" outline="0" showAll="0" defaultSubtotal="0">
      <items count="132">
        <item m="1" x="71"/>
        <item m="1" x="88"/>
        <item m="1" x="119"/>
        <item m="1" x="105"/>
        <item m="1" x="95"/>
        <item m="1" x="66"/>
        <item m="1" x="80"/>
        <item m="1" x="81"/>
        <item m="1" x="108"/>
        <item m="1" x="123"/>
        <item m="1" x="122"/>
        <item m="1" x="121"/>
        <item m="1" x="120"/>
        <item m="1" x="124"/>
        <item m="1" x="79"/>
        <item m="1" x="125"/>
        <item m="1" x="100"/>
        <item m="1" x="67"/>
        <item m="1" x="86"/>
        <item m="1" x="69"/>
        <item m="1" x="90"/>
        <item m="1" x="109"/>
        <item m="1" x="127"/>
        <item m="1" x="93"/>
        <item m="1" x="68"/>
        <item m="1" x="113"/>
        <item m="1" x="85"/>
        <item m="1" x="92"/>
        <item m="1" x="117"/>
        <item m="1" x="94"/>
        <item m="1" x="129"/>
        <item m="1" x="112"/>
        <item m="1" x="116"/>
        <item m="1" x="91"/>
        <item m="1" x="103"/>
        <item m="1" x="110"/>
        <item m="1" x="83"/>
        <item m="1" x="77"/>
        <item m="1" x="84"/>
        <item m="1" x="111"/>
        <item m="1" x="99"/>
        <item m="1" x="126"/>
        <item m="1" x="98"/>
        <item m="1" x="104"/>
        <item m="1" x="101"/>
        <item m="1" x="82"/>
        <item m="1" x="115"/>
        <item m="1" x="70"/>
        <item m="1" x="78"/>
        <item m="1" x="89"/>
        <item m="1" x="128"/>
        <item m="1" x="72"/>
        <item m="1" x="107"/>
        <item m="1" x="102"/>
        <item m="1" x="76"/>
        <item m="1" x="106"/>
        <item m="1" x="97"/>
        <item m="1" x="96"/>
        <item m="1" x="87"/>
        <item m="1" x="73"/>
        <item m="1" x="74"/>
        <item m="1" x="130"/>
        <item m="1" x="75"/>
        <item m="1" x="114"/>
        <item m="1" x="118"/>
        <item m="1" x="131"/>
        <item x="2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axis="axisRow" compact="0" outline="0" showAll="0" defaultSubtotal="0">
      <items count="130">
        <item m="1" x="117"/>
        <item m="1" x="71"/>
        <item m="1" x="109"/>
        <item m="1" x="115"/>
        <item m="1" x="112"/>
        <item m="1" x="114"/>
        <item m="1" x="99"/>
        <item m="1" x="89"/>
        <item m="1" x="107"/>
        <item m="1" x="65"/>
        <item m="1" x="118"/>
        <item m="1" x="88"/>
        <item m="1" x="119"/>
        <item m="1" x="84"/>
        <item m="1" x="98"/>
        <item m="1" x="123"/>
        <item m="1" x="110"/>
        <item m="1" x="120"/>
        <item m="1" x="125"/>
        <item m="1" x="68"/>
        <item m="1" x="66"/>
        <item m="1" x="121"/>
        <item m="1" x="111"/>
        <item m="1" x="127"/>
        <item m="1" x="108"/>
        <item m="1" x="85"/>
        <item m="1" x="75"/>
        <item m="1" x="113"/>
        <item m="1" x="124"/>
        <item m="1" x="77"/>
        <item m="1" x="83"/>
        <item m="1" x="103"/>
        <item m="1" x="122"/>
        <item m="1" x="93"/>
        <item m="1" x="82"/>
        <item m="1" x="126"/>
        <item m="1" x="92"/>
        <item m="1" x="81"/>
        <item m="1" x="104"/>
        <item m="1" x="94"/>
        <item m="1" x="91"/>
        <item m="1" x="102"/>
        <item m="1" x="96"/>
        <item m="1" x="69"/>
        <item m="1" x="95"/>
        <item m="1" x="80"/>
        <item m="1" x="79"/>
        <item m="1" x="97"/>
        <item m="1" x="86"/>
        <item m="1" x="78"/>
        <item m="1" x="76"/>
        <item m="1" x="72"/>
        <item m="1" x="73"/>
        <item m="1" x="90"/>
        <item m="1" x="106"/>
        <item m="1" x="128"/>
        <item m="1" x="70"/>
        <item m="1" x="87"/>
        <item m="1" x="101"/>
        <item m="1" x="100"/>
        <item m="1" x="67"/>
        <item m="1" x="105"/>
        <item m="1" x="116"/>
        <item m="1" x="74"/>
        <item m="1" x="129"/>
        <item x="2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compact="0" numFmtId="2" outline="0" showAll="0" defaultSubtotal="0">
      <items count="129">
        <item m="1" x="96"/>
        <item m="1" x="85"/>
        <item m="1" x="73"/>
        <item m="1" x="75"/>
        <item m="1" x="76"/>
        <item m="1" x="71"/>
        <item m="1" x="89"/>
        <item m="1" x="90"/>
        <item m="1" x="77"/>
        <item m="1" x="84"/>
        <item m="1" x="82"/>
        <item m="1" x="68"/>
        <item m="1" x="93"/>
        <item m="1" x="81"/>
        <item m="1" x="88"/>
        <item m="1" x="87"/>
        <item m="1" x="86"/>
        <item m="1" x="97"/>
        <item m="1" x="114"/>
        <item m="1" x="108"/>
        <item m="1" x="64"/>
        <item m="1" x="66"/>
        <item m="1" x="103"/>
        <item m="1" x="111"/>
        <item m="1" x="113"/>
        <item m="1" x="101"/>
        <item m="1" x="102"/>
        <item m="1" x="116"/>
        <item m="1" x="122"/>
        <item m="1" x="124"/>
        <item m="1" x="126"/>
        <item m="1" x="123"/>
        <item m="1" x="125"/>
        <item m="1" x="98"/>
        <item m="1" x="109"/>
        <item m="1" x="104"/>
        <item m="1" x="65"/>
        <item m="1" x="67"/>
        <item m="1" x="69"/>
        <item m="1" x="70"/>
        <item m="1" x="72"/>
        <item m="1" x="74"/>
        <item m="1" x="78"/>
        <item m="1" x="79"/>
        <item m="1" x="80"/>
        <item m="1" x="83"/>
        <item m="1" x="91"/>
        <item m="1" x="92"/>
        <item m="1" x="94"/>
        <item m="1" x="95"/>
        <item m="1" x="99"/>
        <item m="1" x="100"/>
        <item m="1" x="105"/>
        <item m="1" x="106"/>
        <item m="1" x="107"/>
        <item m="1" x="110"/>
        <item m="1" x="112"/>
        <item m="1" x="115"/>
        <item m="1" x="117"/>
        <item m="1" x="118"/>
        <item m="1" x="119"/>
        <item m="1" x="120"/>
        <item m="1" x="121"/>
        <item m="1" x="127"/>
        <item m="1" x="128"/>
        <item x="2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axis="axisRow" compact="0" outline="0" showAll="0" defaultSubtotal="0">
      <items count="7">
        <item m="1" x="6"/>
        <item x="3"/>
        <item x="4"/>
        <item x="1"/>
        <item x="2"/>
        <item x="0"/>
        <item x="5"/>
      </items>
    </pivotField>
    <pivotField axis="axisRow" compact="0" numFmtId="10" outline="0" showAll="0" defaultSubtotal="0">
      <items count="111">
        <item m="1" x="99"/>
        <item m="1" x="88"/>
        <item m="1" x="90"/>
        <item m="1" x="83"/>
        <item m="1" x="57"/>
        <item m="1" x="74"/>
        <item m="1" x="97"/>
        <item m="1" x="103"/>
        <item m="1" x="91"/>
        <item m="1" x="105"/>
        <item m="1" x="72"/>
        <item m="1" x="96"/>
        <item m="1" x="92"/>
        <item m="1" x="102"/>
        <item m="1" x="110"/>
        <item m="1" x="101"/>
        <item m="1" x="107"/>
        <item m="1" x="63"/>
        <item m="1" x="55"/>
        <item m="1" x="100"/>
        <item m="1" x="58"/>
        <item m="1" x="109"/>
        <item m="1" x="93"/>
        <item m="1" x="82"/>
        <item m="1" x="94"/>
        <item m="1" x="73"/>
        <item m="1" x="79"/>
        <item m="1" x="104"/>
        <item m="1" x="106"/>
        <item m="1" x="89"/>
        <item m="1" x="71"/>
        <item m="1" x="85"/>
        <item m="1" x="69"/>
        <item m="1" x="84"/>
        <item m="1" x="68"/>
        <item m="1" x="76"/>
        <item m="1" x="78"/>
        <item m="1" x="77"/>
        <item m="1" x="108"/>
        <item m="1" x="86"/>
        <item m="1" x="67"/>
        <item m="1" x="70"/>
        <item m="1" x="81"/>
        <item m="1" x="80"/>
        <item m="1" x="62"/>
        <item m="1" x="66"/>
        <item m="1" x="65"/>
        <item m="1" x="64"/>
        <item m="1" x="59"/>
        <item m="1" x="60"/>
        <item m="1" x="61"/>
        <item m="1" x="98"/>
        <item m="1" x="95"/>
        <item m="1" x="75"/>
        <item m="1" x="56"/>
        <item m="1" x="87"/>
        <item x="1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axis="axisRow" compact="0" numFmtId="10" outline="0" showAll="0" defaultSubtotal="0">
      <items count="106">
        <item m="1" x="58"/>
        <item m="1" x="102"/>
        <item m="1" x="104"/>
        <item m="1" x="101"/>
        <item m="1" x="98"/>
        <item m="1" x="100"/>
        <item m="1" x="88"/>
        <item m="1" x="105"/>
        <item m="1" x="96"/>
        <item m="1" x="99"/>
        <item m="1" x="55"/>
        <item m="1" x="90"/>
        <item m="1" x="103"/>
        <item m="1" x="95"/>
        <item m="1" x="74"/>
        <item m="1" x="83"/>
        <item m="1" x="73"/>
        <item m="1" x="82"/>
        <item m="1" x="68"/>
        <item m="1" x="69"/>
        <item m="1" x="71"/>
        <item m="1" x="57"/>
        <item m="1" x="93"/>
        <item m="1" x="70"/>
        <item m="1" x="77"/>
        <item m="1" x="72"/>
        <item m="1" x="76"/>
        <item m="1" x="85"/>
        <item m="1" x="79"/>
        <item m="1" x="78"/>
        <item m="1" x="63"/>
        <item m="1" x="84"/>
        <item m="1" x="91"/>
        <item m="1" x="86"/>
        <item m="1" x="66"/>
        <item m="1" x="65"/>
        <item m="1" x="64"/>
        <item m="1" x="62"/>
        <item m="1" x="89"/>
        <item m="1" x="81"/>
        <item m="1" x="80"/>
        <item m="1" x="75"/>
        <item m="1" x="56"/>
        <item m="1" x="59"/>
        <item m="1" x="60"/>
        <item m="1" x="92"/>
        <item m="1" x="67"/>
        <item m="1" x="87"/>
        <item m="1" x="61"/>
        <item m="1" x="94"/>
        <item m="1" x="97"/>
        <item x="1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axis="axisRow" compact="0" numFmtId="3" outline="0" showAll="0" defaultSubtotal="0">
      <items count="5">
        <item x="4"/>
        <item x="3"/>
        <item x="0"/>
        <item x="1"/>
        <item x="2"/>
      </items>
    </pivotField>
    <pivotField axis="axisRow" compact="0" outline="0" showAll="0" defaultSubtotal="0">
      <items count="2">
        <item x="1"/>
        <item x="0"/>
      </items>
    </pivotField>
    <pivotField axis="axisRow" compact="0" numFmtId="4" outline="0" showAll="0" defaultSubtotal="0">
      <items count="21">
        <item x="0"/>
        <item x="5"/>
        <item x="11"/>
        <item x="2"/>
        <item x="7"/>
        <item x="12"/>
        <item x="13"/>
        <item x="10"/>
        <item x="16"/>
        <item x="3"/>
        <item x="17"/>
        <item x="18"/>
        <item x="4"/>
        <item x="1"/>
        <item x="6"/>
        <item x="8"/>
        <item x="9"/>
        <item x="15"/>
        <item x="14"/>
        <item m="1" x="20"/>
        <item x="19"/>
      </items>
    </pivotField>
    <pivotField compact="0" outline="0" showAll="0" defaultSubtotal="0">
      <items count="3">
        <item x="2"/>
        <item x="0"/>
        <item x="1"/>
      </items>
    </pivotField>
    <pivotField axis="axisRow" compact="0" outline="0" showAll="0" defaultSubtotal="0">
      <items count="6">
        <item x="0"/>
        <item x="1"/>
        <item m="1" x="4"/>
        <item m="1" x="5"/>
        <item x="2"/>
        <item x="3"/>
      </items>
    </pivotField>
    <pivotField axis="axisRow" compact="0" outline="0" showAll="0" defaultSubtotal="0">
      <items count="5">
        <item x="3"/>
        <item x="0"/>
        <item x="4"/>
        <item x="1"/>
        <item x="2"/>
      </items>
    </pivotField>
    <pivotField axis="axisRow" compact="0" outline="0" showAll="0" defaultSubtotal="0">
      <items count="44">
        <item x="0"/>
        <item x="1"/>
        <item x="2"/>
        <item x="3"/>
        <item x="4"/>
        <item x="18"/>
        <item x="5"/>
        <item x="6"/>
        <item x="30"/>
        <item x="31"/>
        <item x="32"/>
        <item x="20"/>
        <item x="33"/>
        <item x="40"/>
        <item x="7"/>
        <item x="8"/>
        <item x="9"/>
        <item x="10"/>
        <item x="11"/>
        <item x="34"/>
        <item x="21"/>
        <item x="12"/>
        <item x="22"/>
        <item x="23"/>
        <item x="35"/>
        <item x="13"/>
        <item x="36"/>
        <item x="24"/>
        <item x="14"/>
        <item x="25"/>
        <item x="42"/>
        <item x="26"/>
        <item x="37"/>
        <item x="15"/>
        <item x="27"/>
        <item x="28"/>
        <item x="38"/>
        <item x="41"/>
        <item x="16"/>
        <item x="29"/>
        <item x="17"/>
        <item m="1" x="43"/>
        <item x="19"/>
        <item x="39"/>
      </items>
    </pivotField>
    <pivotField axis="axisRow" compact="0" outline="0" showAll="0" defaultSubtotal="0">
      <items count="64">
        <item x="59"/>
        <item x="60"/>
        <item x="35"/>
        <item x="55"/>
        <item x="57"/>
        <item x="58"/>
        <item m="1" x="62"/>
        <item x="16"/>
        <item x="9"/>
        <item x="51"/>
        <item x="33"/>
        <item x="27"/>
        <item x="17"/>
        <item x="0"/>
        <item x="25"/>
        <item x="31"/>
        <item x="13"/>
        <item x="54"/>
        <item m="1" x="63"/>
        <item x="47"/>
        <item x="49"/>
        <item x="52"/>
        <item x="46"/>
        <item x="5"/>
        <item x="6"/>
        <item x="41"/>
        <item x="3"/>
        <item x="2"/>
        <item x="22"/>
        <item x="23"/>
        <item x="14"/>
        <item x="12"/>
        <item x="20"/>
        <item x="21"/>
        <item x="1"/>
        <item x="15"/>
        <item x="4"/>
        <item x="26"/>
        <item x="24"/>
        <item x="10"/>
        <item x="18"/>
        <item x="19"/>
        <item x="39"/>
        <item x="37"/>
        <item x="42"/>
        <item x="8"/>
        <item x="53"/>
        <item x="36"/>
        <item x="11"/>
        <item x="7"/>
        <item x="34"/>
        <item x="56"/>
        <item x="32"/>
        <item x="28"/>
        <item m="1" x="61"/>
        <item x="38"/>
        <item x="40"/>
        <item x="50"/>
        <item x="43"/>
        <item x="44"/>
        <item x="29"/>
        <item x="30"/>
        <item x="45"/>
        <item x="48"/>
      </items>
    </pivotField>
    <pivotField compact="0" numFmtId="43" outline="0" showAll="0" defaultSubtotal="0"/>
  </pivotFields>
  <rowFields count="19">
    <field x="0"/>
    <field x="5"/>
    <field x="22"/>
    <field x="6"/>
    <field x="4"/>
    <field x="3"/>
    <field x="1"/>
    <field x="20"/>
    <field x="21"/>
    <field x="12"/>
    <field x="8"/>
    <field x="9"/>
    <field x="10"/>
    <field x="13"/>
    <field x="14"/>
    <field x="16"/>
    <field x="19"/>
    <field x="15"/>
    <field x="17"/>
  </rowFields>
  <rowItems count="68">
    <i>
      <x/>
      <x v="44"/>
      <x v="45"/>
      <x/>
      <x v="2"/>
      <x v="1"/>
      <x/>
      <x v="1"/>
      <x v="14"/>
      <x v="5"/>
      <x v="30"/>
      <x v="76"/>
      <x v="75"/>
      <x v="65"/>
      <x v="60"/>
      <x v="1"/>
      <x v="1"/>
      <x v="3"/>
      <x v="4"/>
    </i>
    <i>
      <x v="1"/>
      <x v="46"/>
      <x v="48"/>
      <x/>
      <x v="3"/>
      <x v="1"/>
      <x/>
      <x v="1"/>
      <x v="14"/>
      <x v="3"/>
      <x v="2"/>
      <x v="79"/>
      <x v="78"/>
      <x v="67"/>
      <x v="62"/>
      <x v="1"/>
      <x v="1"/>
      <x v="3"/>
      <x v="7"/>
    </i>
    <i>
      <x v="2"/>
      <x v="48"/>
      <x v="49"/>
      <x/>
      <x v="1"/>
      <x v="1"/>
      <x/>
      <x v="1"/>
      <x v="14"/>
      <x v="5"/>
      <x v="18"/>
      <x v="74"/>
      <x v="73"/>
      <x v="63"/>
      <x v="58"/>
      <x v="1"/>
      <x v="1"/>
      <x v="2"/>
      <x v="1"/>
    </i>
    <i>
      <x v="3"/>
      <x v="11"/>
      <x v="11"/>
      <x/>
      <x v="4"/>
      <x v="1"/>
      <x/>
      <x v="1"/>
      <x v="40"/>
      <x v="5"/>
      <x v="53"/>
      <x v="97"/>
      <x v="96"/>
      <x v="84"/>
      <x v="78"/>
      <x v="1"/>
      <x/>
      <x v="2"/>
      <x v="1"/>
    </i>
    <i>
      <x v="4"/>
      <x v="17"/>
      <x v="31"/>
      <x/>
      <x v="5"/>
      <x v="1"/>
      <x/>
      <x v="1"/>
      <x v="15"/>
      <x v="2"/>
      <x v="16"/>
      <x v="80"/>
      <x v="79"/>
      <x v="68"/>
      <x v="63"/>
      <x/>
      <x/>
      <x v="2"/>
      <x v="2"/>
    </i>
    <i>
      <x v="5"/>
      <x v="1"/>
      <x v="7"/>
      <x/>
      <x v="30"/>
      <x v="1"/>
      <x/>
      <x v="1"/>
      <x v="17"/>
      <x v="5"/>
      <x v="42"/>
      <x v="84"/>
      <x v="83"/>
      <x v="72"/>
      <x v="67"/>
      <x/>
      <x/>
      <x v="2"/>
      <x v="5"/>
    </i>
    <i>
      <x v="6"/>
      <x v="33"/>
      <x v="37"/>
      <x/>
      <x v="33"/>
      <x v="1"/>
      <x/>
      <x v="1"/>
      <x v="38"/>
      <x v="3"/>
      <x v="46"/>
      <x v="96"/>
      <x v="95"/>
      <x v="83"/>
      <x v="65"/>
      <x v="1"/>
      <x v="1"/>
      <x v="2"/>
      <x v="5"/>
    </i>
    <i>
      <x v="7"/>
      <x v="34"/>
      <x v="38"/>
      <x/>
      <x v="6"/>
      <x v="1"/>
      <x/>
      <x v="1"/>
      <x v="33"/>
      <x v="2"/>
      <x v="48"/>
      <x v="94"/>
      <x v="93"/>
      <x v="81"/>
      <x v="76"/>
      <x/>
      <x/>
      <x v="2"/>
      <x v="2"/>
    </i>
    <i>
      <x v="8"/>
      <x v="5"/>
      <x v="13"/>
      <x/>
      <x v="7"/>
      <x v="1"/>
      <x/>
      <x v="1"/>
      <x/>
      <x v="5"/>
      <x v="55"/>
      <x v="67"/>
      <x v="66"/>
      <x v="57"/>
      <x v="52"/>
      <x v="1"/>
      <x/>
      <x v="2"/>
      <x/>
    </i>
    <i>
      <x v="9"/>
      <x v="29"/>
      <x v="35"/>
      <x/>
      <x v="8"/>
      <x v="1"/>
      <x/>
      <x v="1"/>
      <x v="16"/>
      <x v="3"/>
      <x v="29"/>
      <x v="83"/>
      <x v="82"/>
      <x v="71"/>
      <x v="66"/>
      <x/>
      <x/>
      <x v="2"/>
      <x v="5"/>
    </i>
    <i>
      <x v="10"/>
      <x v="27"/>
      <x v="33"/>
      <x/>
      <x v="42"/>
      <x v="1"/>
      <x/>
      <x v="1"/>
      <x v="25"/>
      <x v="3"/>
      <x v="35"/>
      <x v="91"/>
      <x v="90"/>
      <x v="78"/>
      <x v="73"/>
      <x/>
      <x/>
      <x v="2"/>
      <x v="9"/>
    </i>
    <i>
      <x v="11"/>
      <x v="18"/>
      <x v="36"/>
      <x/>
      <x v="10"/>
      <x v="1"/>
      <x/>
      <x v="1"/>
      <x v="4"/>
      <x v="1"/>
      <x v="5"/>
      <x v="71"/>
      <x v="70"/>
      <x v="60"/>
      <x v="55"/>
      <x/>
      <x/>
      <x v="2"/>
      <x v="9"/>
    </i>
    <i>
      <x v="12"/>
      <x v="16"/>
      <x v="29"/>
      <x/>
      <x v="11"/>
      <x/>
      <x/>
      <x v="1"/>
      <x v="28"/>
      <x v="2"/>
      <x v="59"/>
      <x v="93"/>
      <x v="92"/>
      <x v="80"/>
      <x v="75"/>
      <x/>
      <x/>
      <x v="2"/>
      <x v="5"/>
    </i>
    <i>
      <x v="13"/>
      <x v="23"/>
      <x v="26"/>
      <x/>
      <x v="12"/>
      <x v="1"/>
      <x/>
      <x v="1"/>
      <x v="3"/>
      <x v="4"/>
      <x v="45"/>
      <x v="70"/>
      <x v="69"/>
      <x v="59"/>
      <x v="54"/>
      <x v="1"/>
      <x v="1"/>
      <x v="2"/>
      <x v="3"/>
    </i>
    <i>
      <x v="14"/>
      <x v="24"/>
      <x v="27"/>
      <x/>
      <x v="13"/>
      <x v="1"/>
      <x/>
      <x v="1"/>
      <x v="2"/>
      <x v="4"/>
      <x v="63"/>
      <x v="69"/>
      <x v="68"/>
      <x v="58"/>
      <x v="53"/>
      <x v="1"/>
      <x v="1"/>
      <x v="3"/>
      <x v="3"/>
    </i>
    <i>
      <x v="15"/>
      <x v="25"/>
      <x v="28"/>
      <x/>
      <x v="11"/>
      <x v="1"/>
      <x/>
      <x v="1"/>
      <x v="28"/>
      <x v="3"/>
      <x v="47"/>
      <x v="92"/>
      <x v="91"/>
      <x v="79"/>
      <x v="74"/>
      <x v="1"/>
      <x v="1"/>
      <x v="2"/>
      <x v="3"/>
    </i>
    <i>
      <x v="16"/>
      <x v="21"/>
      <x v="25"/>
      <x/>
      <x v="18"/>
      <x v="1"/>
      <x/>
      <x v="3"/>
      <x v="39"/>
      <x v="6"/>
      <x v="54"/>
      <x v="109"/>
      <x v="107"/>
      <x v="89"/>
      <x v="84"/>
      <x/>
      <x/>
      <x v="3"/>
      <x v="10"/>
    </i>
    <i>
      <x v="17"/>
      <x/>
      <x v="2"/>
      <x/>
      <x v="15"/>
      <x v="1"/>
      <x/>
      <x v="3"/>
      <x v="29"/>
      <x v="6"/>
      <x v="43"/>
      <x v="103"/>
      <x v="101"/>
      <x v="67"/>
      <x v="81"/>
      <x v="1"/>
      <x v="1"/>
      <x v="2"/>
      <x v="7"/>
    </i>
    <i>
      <x v="18"/>
      <x v="51"/>
      <x v="61"/>
      <x/>
      <x v="17"/>
      <x v="1"/>
      <x/>
      <x v="3"/>
      <x v="11"/>
      <x v="4"/>
      <x v="64"/>
      <x v="99"/>
      <x v="98"/>
      <x v="56"/>
      <x v="51"/>
      <x/>
      <x/>
      <x v="3"/>
      <x v="3"/>
    </i>
    <i>
      <x v="19"/>
      <x v="22"/>
      <x v="62"/>
      <x/>
      <x v="18"/>
      <x/>
      <x/>
      <x v="4"/>
      <x v="9"/>
      <x v="3"/>
      <x v="49"/>
      <x v="113"/>
      <x v="111"/>
      <x v="56"/>
      <x v="51"/>
      <x/>
      <x/>
      <x v="3"/>
      <x v="7"/>
    </i>
    <i>
      <x v="20"/>
      <x v="54"/>
      <x v="56"/>
      <x/>
      <x v="18"/>
      <x v="1"/>
      <x/>
      <x v="3"/>
      <x v="39"/>
      <x v="2"/>
      <x v="19"/>
      <x v="108"/>
      <x v="106"/>
      <x v="56"/>
      <x v="51"/>
      <x v="1"/>
      <x v="1"/>
      <x v="3"/>
      <x v="3"/>
    </i>
    <i>
      <x v="21"/>
      <x v="53"/>
      <x v="52"/>
      <x/>
      <x v="19"/>
      <x v="1"/>
      <x/>
      <x v="3"/>
      <x v="22"/>
      <x v="6"/>
      <x v="57"/>
      <x v="66"/>
      <x v="65"/>
      <x v="56"/>
      <x v="51"/>
      <x v="1"/>
      <x v="1"/>
      <x v="2"/>
      <x v="3"/>
    </i>
    <i>
      <x v="22"/>
      <x v="13"/>
      <x v="15"/>
      <x/>
      <x v="20"/>
      <x v="1"/>
      <x/>
      <x v="3"/>
      <x v="20"/>
      <x v="3"/>
      <x v="25"/>
      <x v="100"/>
      <x v="99"/>
      <x v="85"/>
      <x v="79"/>
      <x v="1"/>
      <x v="1"/>
      <x v="3"/>
      <x v="7"/>
    </i>
    <i>
      <x v="23"/>
      <x v="38"/>
      <x v="43"/>
      <x/>
      <x v="21"/>
      <x v="1"/>
      <x/>
      <x v="3"/>
      <x v="34"/>
      <x v="4"/>
      <x v="8"/>
      <x v="105"/>
      <x v="103"/>
      <x v="87"/>
      <x v="82"/>
      <x v="1"/>
      <x v="1"/>
      <x v="2"/>
      <x v="6"/>
    </i>
    <i>
      <x v="24"/>
      <x v="32"/>
      <x v="21"/>
      <x/>
      <x v="18"/>
      <x v="1"/>
      <x/>
      <x v="4"/>
      <x v="36"/>
      <x v="2"/>
      <x v="33"/>
      <x v="120"/>
      <x v="118"/>
      <x v="99"/>
      <x v="94"/>
      <x/>
      <x/>
      <x v="2"/>
      <x v="7"/>
    </i>
    <i>
      <x v="25"/>
      <x v="36"/>
      <x v="22"/>
      <x/>
      <x v="23"/>
      <x v="1"/>
      <x/>
      <x v="4"/>
      <x v="10"/>
      <x v="3"/>
      <x v="3"/>
      <x v="114"/>
      <x v="112"/>
      <x v="93"/>
      <x v="88"/>
      <x/>
      <x/>
      <x v="2"/>
      <x v="11"/>
    </i>
    <i>
      <x v="26"/>
      <x v="15"/>
      <x v="63"/>
      <x/>
      <x v="32"/>
      <x v="1"/>
      <x/>
      <x v="4"/>
      <x v="19"/>
      <x v="6"/>
      <x v="62"/>
      <x v="116"/>
      <x v="114"/>
      <x v="95"/>
      <x v="90"/>
      <x/>
      <x/>
      <x v="3"/>
      <x v="5"/>
    </i>
    <i>
      <x v="27"/>
      <x v="28"/>
      <x v="19"/>
      <x/>
      <x v="24"/>
      <x v="1"/>
      <x/>
      <x v="4"/>
      <x v="12"/>
      <x v="3"/>
      <x v="60"/>
      <x v="115"/>
      <x v="113"/>
      <x v="94"/>
      <x v="89"/>
      <x/>
      <x/>
      <x v="3"/>
      <x v="11"/>
    </i>
    <i>
      <x v="28"/>
      <x v="14"/>
      <x v="51"/>
      <x/>
      <x v="41"/>
      <x v="1"/>
      <x v="1"/>
      <x v="2"/>
      <x v="37"/>
      <x v="3"/>
      <x v="4"/>
      <x v="127"/>
      <x v="125"/>
      <x v="106"/>
      <x v="101"/>
      <x/>
      <x/>
      <x v="1"/>
      <x v="5"/>
    </i>
    <i>
      <x v="29"/>
      <x v="52"/>
      <x v="55"/>
      <x/>
      <x v="21"/>
      <x v="1"/>
      <x/>
      <x v="3"/>
      <x v="34"/>
      <x v="4"/>
      <x v="27"/>
      <x v="106"/>
      <x v="104"/>
      <x v="56"/>
      <x v="51"/>
      <x v="1"/>
      <x v="1"/>
      <x v="2"/>
      <x v="3"/>
    </i>
    <i>
      <x v="30"/>
      <x v="63"/>
      <x v="46"/>
      <x v="10"/>
      <x v="25"/>
      <x v="1"/>
      <x v="2"/>
      <x/>
      <x v="43"/>
      <x v="2"/>
      <x v="21"/>
      <x v="124"/>
      <x v="122"/>
      <x v="103"/>
      <x v="98"/>
      <x v="1"/>
      <x v="5"/>
      <x/>
      <x v="5"/>
    </i>
    <i>
      <x v="31"/>
      <x v="64"/>
      <x v="46"/>
      <x v="10"/>
      <x v="26"/>
      <x v="1"/>
      <x v="2"/>
      <x/>
      <x v="43"/>
      <x v="3"/>
      <x v="24"/>
      <x v="123"/>
      <x v="121"/>
      <x v="102"/>
      <x v="97"/>
      <x v="1"/>
      <x v="5"/>
      <x v="1"/>
      <x v="5"/>
    </i>
    <i>
      <x v="32"/>
      <x v="65"/>
      <x v="46"/>
      <x v="10"/>
      <x v="26"/>
      <x v="1"/>
      <x v="2"/>
      <x/>
      <x v="43"/>
      <x v="5"/>
      <x v="26"/>
      <x v="122"/>
      <x v="120"/>
      <x v="101"/>
      <x v="96"/>
      <x v="1"/>
      <x v="5"/>
      <x v="1"/>
      <x v="5"/>
    </i>
    <i>
      <x v="33"/>
      <x v="66"/>
      <x v="46"/>
      <x v="10"/>
      <x v="27"/>
      <x v="1"/>
      <x v="2"/>
      <x/>
      <x v="43"/>
      <x v="5"/>
      <x v="32"/>
      <x v="121"/>
      <x v="119"/>
      <x v="100"/>
      <x v="95"/>
      <x v="1"/>
      <x v="5"/>
      <x v="1"/>
      <x v="5"/>
    </i>
    <i>
      <x v="34"/>
      <x v="6"/>
      <x v="3"/>
      <x/>
      <x v="28"/>
      <x v="1"/>
      <x v="1"/>
      <x v="2"/>
      <x v="13"/>
      <x v="3"/>
      <x v="17"/>
      <x v="126"/>
      <x v="124"/>
      <x v="105"/>
      <x v="100"/>
      <x v="1"/>
      <x v="4"/>
      <x/>
      <x v="13"/>
    </i>
    <i>
      <x v="35"/>
      <x v="19"/>
      <x v="23"/>
      <x/>
      <x v="29"/>
      <x v="1"/>
      <x/>
      <x v="1"/>
      <x v="6"/>
      <x v="4"/>
      <x v="61"/>
      <x v="72"/>
      <x v="71"/>
      <x v="61"/>
      <x v="56"/>
      <x v="1"/>
      <x v="1"/>
      <x v="4"/>
      <x v="12"/>
    </i>
    <i>
      <x v="36"/>
      <x v="20"/>
      <x v="24"/>
      <x/>
      <x v="14"/>
      <x v="1"/>
      <x/>
      <x v="1"/>
      <x v="7"/>
      <x v="2"/>
      <x v="51"/>
      <x v="73"/>
      <x v="72"/>
      <x v="62"/>
      <x v="57"/>
      <x/>
      <x/>
      <x v="3"/>
      <x v="12"/>
    </i>
    <i>
      <x v="37"/>
      <x v="47"/>
      <x v="49"/>
      <x/>
      <x v="1"/>
      <x v="1"/>
      <x/>
      <x v="1"/>
      <x v="14"/>
      <x v="5"/>
      <x v="20"/>
      <x v="75"/>
      <x v="74"/>
      <x v="64"/>
      <x v="59"/>
      <x v="1"/>
      <x v="1"/>
      <x v="2"/>
      <x v="14"/>
    </i>
    <i>
      <x v="38"/>
      <x v="4"/>
      <x v="8"/>
      <x/>
      <x v="40"/>
      <x v="1"/>
      <x/>
      <x v="1"/>
      <x v="14"/>
      <x v="4"/>
      <x v="6"/>
      <x v="77"/>
      <x v="76"/>
      <x v="66"/>
      <x v="61"/>
      <x v="1"/>
      <x v="1"/>
      <x v="2"/>
      <x v="15"/>
    </i>
    <i>
      <x v="39"/>
      <x v="35"/>
      <x v="39"/>
      <x/>
      <x v="1"/>
      <x v="1"/>
      <x/>
      <x v="1"/>
      <x v="14"/>
      <x v="1"/>
      <x v="1"/>
      <x v="78"/>
      <x v="77"/>
      <x v="56"/>
      <x v="51"/>
      <x/>
      <x/>
      <x v="2"/>
      <x v="16"/>
    </i>
    <i>
      <x v="40"/>
      <x v="2"/>
      <x v="12"/>
      <x/>
      <x v="30"/>
      <x v="1"/>
      <x/>
      <x v="1"/>
      <x v="17"/>
      <x v="5"/>
      <x v="40"/>
      <x v="85"/>
      <x v="84"/>
      <x v="73"/>
      <x v="68"/>
      <x v="1"/>
      <x/>
      <x v="2"/>
      <x v="5"/>
    </i>
    <i>
      <x v="41"/>
      <x v="3"/>
      <x v="12"/>
      <x/>
      <x v="30"/>
      <x v="1"/>
      <x/>
      <x v="1"/>
      <x v="17"/>
      <x v="3"/>
      <x v="37"/>
      <x v="86"/>
      <x v="85"/>
      <x v="74"/>
      <x v="69"/>
      <x v="1"/>
      <x/>
      <x v="2"/>
      <x v="5"/>
    </i>
    <i>
      <x v="42"/>
      <x v="26"/>
      <x v="32"/>
      <x/>
      <x v="31"/>
      <x v="1"/>
      <x/>
      <x v="1"/>
      <x v="21"/>
      <x v="3"/>
      <x/>
      <x v="90"/>
      <x v="89"/>
      <x v="77"/>
      <x v="72"/>
      <x/>
      <x v="1"/>
      <x v="2"/>
      <x v="17"/>
    </i>
    <i>
      <x v="43"/>
      <x v="12"/>
      <x v="14"/>
      <x/>
      <x v="32"/>
      <x v="1"/>
      <x/>
      <x v="1"/>
      <x v="33"/>
      <x v="6"/>
      <x v="56"/>
      <x v="95"/>
      <x v="94"/>
      <x v="82"/>
      <x v="77"/>
      <x v="1"/>
      <x v="1"/>
      <x v="2"/>
      <x v="6"/>
    </i>
    <i>
      <x v="44"/>
      <x v="30"/>
      <x v="34"/>
      <x/>
      <x v="1"/>
      <x v="1"/>
      <x/>
      <x v="1"/>
      <x v="1"/>
      <x v="3"/>
      <x v="15"/>
      <x v="68"/>
      <x v="67"/>
      <x v="56"/>
      <x v="51"/>
      <x/>
      <x/>
      <x v="2"/>
      <x v="13"/>
    </i>
    <i>
      <x v="45"/>
      <x v="57"/>
      <x v="16"/>
      <x v="6"/>
      <x v="5"/>
      <x v="1"/>
      <x/>
      <x v="1"/>
      <x v="15"/>
      <x v="3"/>
      <x v="36"/>
      <x v="81"/>
      <x v="80"/>
      <x v="69"/>
      <x v="64"/>
      <x/>
      <x/>
      <x v="2"/>
      <x v="2"/>
    </i>
    <i>
      <x v="46"/>
      <x v="62"/>
      <x v="30"/>
      <x v="4"/>
      <x v="34"/>
      <x v="1"/>
      <x/>
      <x v="1"/>
      <x v="15"/>
      <x v="5"/>
      <x v="58"/>
      <x v="82"/>
      <x v="81"/>
      <x v="70"/>
      <x v="65"/>
      <x v="1"/>
      <x v="4"/>
      <x v="2"/>
      <x v="1"/>
    </i>
    <i>
      <x v="47"/>
      <x v="43"/>
      <x v="40"/>
      <x/>
      <x/>
      <x/>
      <x/>
      <x v="1"/>
      <x v="18"/>
      <x v="6"/>
      <x v="52"/>
      <x v="66"/>
      <x v="65"/>
      <x v="56"/>
      <x v="51"/>
      <x v="1"/>
      <x/>
      <x v="2"/>
      <x v="13"/>
    </i>
    <i>
      <x v="48"/>
      <x v="39"/>
      <x v="40"/>
      <x/>
      <x/>
      <x v="1"/>
      <x/>
      <x v="1"/>
      <x v="18"/>
      <x v="3"/>
      <x v="31"/>
      <x v="87"/>
      <x v="86"/>
      <x v="75"/>
      <x v="70"/>
      <x v="1"/>
      <x v="1"/>
      <x v="2"/>
      <x v="6"/>
    </i>
    <i>
      <x v="49"/>
      <x v="42"/>
      <x v="40"/>
      <x/>
      <x/>
      <x v="1"/>
      <x/>
      <x v="1"/>
      <x v="18"/>
      <x v="4"/>
      <x v="28"/>
      <x v="88"/>
      <x v="87"/>
      <x v="76"/>
      <x v="71"/>
      <x v="1"/>
      <x v="1"/>
      <x v="2"/>
      <x v="18"/>
    </i>
    <i>
      <x v="50"/>
      <x v="41"/>
      <x v="41"/>
      <x/>
      <x/>
      <x v="1"/>
      <x/>
      <x v="1"/>
      <x v="18"/>
      <x v="3"/>
      <x v="7"/>
      <x v="89"/>
      <x v="88"/>
      <x v="56"/>
      <x v="51"/>
      <x/>
      <x/>
      <x v="2"/>
      <x v="16"/>
    </i>
    <i>
      <x v="51"/>
      <x v="58"/>
      <x v="58"/>
      <x v="4"/>
      <x v="18"/>
      <x/>
      <x/>
      <x v="4"/>
      <x v="8"/>
      <x v="3"/>
      <x v="38"/>
      <x v="111"/>
      <x v="109"/>
      <x v="91"/>
      <x v="86"/>
      <x/>
      <x v="4"/>
      <x v="2"/>
      <x v="8"/>
    </i>
    <i>
      <x v="52"/>
      <x v="59"/>
      <x v="59"/>
      <x v="4"/>
      <x v="18"/>
      <x/>
      <x/>
      <x v="4"/>
      <x v="9"/>
      <x v="2"/>
      <x v="22"/>
      <x v="112"/>
      <x v="110"/>
      <x v="92"/>
      <x v="87"/>
      <x/>
      <x v="4"/>
      <x v="3"/>
      <x v="8"/>
    </i>
    <i>
      <x v="53"/>
      <x v="31"/>
      <x v="20"/>
      <x/>
      <x v="18"/>
      <x v="1"/>
      <x/>
      <x v="4"/>
      <x v="24"/>
      <x v="3"/>
      <x v="23"/>
      <x v="117"/>
      <x v="115"/>
      <x v="96"/>
      <x v="91"/>
      <x/>
      <x/>
      <x v="3"/>
      <x v="7"/>
    </i>
    <i>
      <x v="54"/>
      <x v="61"/>
      <x v="57"/>
      <x v="4"/>
      <x v="21"/>
      <x/>
      <x/>
      <x v="4"/>
      <x v="26"/>
      <x v="2"/>
      <x v="50"/>
      <x v="118"/>
      <x v="116"/>
      <x v="97"/>
      <x v="92"/>
      <x/>
      <x v="4"/>
      <x v="3"/>
      <x v="8"/>
    </i>
    <i>
      <x v="55"/>
      <x v="49"/>
      <x v="50"/>
      <x/>
      <x v="35"/>
      <x v="1"/>
      <x/>
      <x v="3"/>
      <x v="27"/>
      <x v="4"/>
      <x v="9"/>
      <x v="102"/>
      <x v="100"/>
      <x v="86"/>
      <x v="80"/>
      <x v="1"/>
      <x v="1"/>
      <x v="2"/>
      <x v="5"/>
    </i>
    <i>
      <x v="56"/>
      <x v="45"/>
      <x v="47"/>
      <x/>
      <x v="16"/>
      <x/>
      <x/>
      <x v="3"/>
      <x v="31"/>
      <x v="2"/>
      <x v="66"/>
      <x v="104"/>
      <x v="102"/>
      <x v="56"/>
      <x v="51"/>
      <x v="1"/>
      <x/>
      <x v="4"/>
      <x v="10"/>
    </i>
    <i>
      <x v="57"/>
      <x v="55"/>
      <x v="9"/>
      <x v="6"/>
      <x v="32"/>
      <x v="1"/>
      <x/>
      <x v="4"/>
      <x v="32"/>
      <x v="6"/>
      <x v="11"/>
      <x v="119"/>
      <x v="117"/>
      <x v="98"/>
      <x v="93"/>
      <x/>
      <x/>
      <x v="2"/>
      <x v="2"/>
    </i>
    <i>
      <x v="58"/>
      <x v="37"/>
      <x v="42"/>
      <x/>
      <x v="22"/>
      <x v="1"/>
      <x/>
      <x v="3"/>
      <x v="35"/>
      <x v="4"/>
      <x v="39"/>
      <x v="107"/>
      <x v="105"/>
      <x v="88"/>
      <x v="83"/>
      <x v="1"/>
      <x v="1"/>
      <x v="2"/>
      <x v="6"/>
    </i>
    <i>
      <x v="59"/>
      <x v="56"/>
      <x v="10"/>
      <x v="6"/>
      <x v="36"/>
      <x v="1"/>
      <x/>
      <x v="3"/>
      <x v="23"/>
      <x v="6"/>
      <x v="44"/>
      <x v="101"/>
      <x v="65"/>
      <x v="56"/>
      <x v="51"/>
      <x/>
      <x/>
      <x v="1"/>
      <x v="6"/>
    </i>
    <i>
      <x v="60"/>
      <x v="40"/>
      <x v="44"/>
      <x/>
      <x v="18"/>
      <x v="1"/>
      <x/>
      <x v="3"/>
      <x v="39"/>
      <x v="5"/>
      <x v="34"/>
      <x v="110"/>
      <x v="108"/>
      <x v="90"/>
      <x v="85"/>
      <x v="1"/>
      <x v="1"/>
      <x v="3"/>
      <x v="6"/>
    </i>
    <i>
      <x v="61"/>
      <x v="7"/>
      <x v="4"/>
      <x/>
      <x v="37"/>
      <x v="1"/>
      <x v="1"/>
      <x v="2"/>
      <x v="30"/>
      <x v="3"/>
      <x v="12"/>
      <x v="128"/>
      <x v="126"/>
      <x v="107"/>
      <x v="102"/>
      <x v="1"/>
      <x/>
      <x/>
      <x v="20"/>
    </i>
    <i>
      <x v="62"/>
      <x v="8"/>
      <x v="5"/>
      <x/>
      <x v="38"/>
      <x v="1"/>
      <x v="1"/>
      <x v="2"/>
      <x v="30"/>
      <x v="4"/>
      <x v="14"/>
      <x v="129"/>
      <x v="127"/>
      <x v="108"/>
      <x v="103"/>
      <x v="1"/>
      <x/>
      <x/>
      <x v="20"/>
    </i>
    <i>
      <x v="63"/>
      <x v="9"/>
      <x/>
      <x/>
      <x v="38"/>
      <x v="1"/>
      <x v="1"/>
      <x v="2"/>
      <x v="30"/>
      <x v="4"/>
      <x v="13"/>
      <x v="130"/>
      <x v="128"/>
      <x v="109"/>
      <x v="104"/>
      <x v="1"/>
      <x/>
      <x v="1"/>
      <x v="20"/>
    </i>
    <i>
      <x v="64"/>
      <x v="10"/>
      <x v="1"/>
      <x/>
      <x v="38"/>
      <x v="1"/>
      <x v="1"/>
      <x v="2"/>
      <x v="30"/>
      <x v="4"/>
      <x v="10"/>
      <x v="131"/>
      <x v="129"/>
      <x v="110"/>
      <x v="105"/>
      <x v="1"/>
      <x/>
      <x v="1"/>
      <x v="20"/>
    </i>
    <i>
      <x v="65"/>
      <x v="60"/>
      <x v="17"/>
      <x v="4"/>
      <x v="39"/>
      <x/>
      <x v="1"/>
      <x v="2"/>
      <x v="13"/>
      <x v="3"/>
      <x v="41"/>
      <x v="125"/>
      <x v="123"/>
      <x v="104"/>
      <x v="99"/>
      <x v="1"/>
      <x v="4"/>
      <x v="1"/>
      <x v="15"/>
    </i>
    <i>
      <x v="66"/>
      <x v="50"/>
      <x v="53"/>
      <x/>
      <x v="22"/>
      <x v="1"/>
      <x/>
      <x v="3"/>
      <x v="5"/>
      <x v="3"/>
      <x v="65"/>
      <x v="98"/>
      <x v="97"/>
      <x v="56"/>
      <x v="51"/>
      <x v="1"/>
      <x v="1"/>
      <x v="3"/>
      <x v="3"/>
    </i>
    <i>
      <x v="67"/>
      <x v="67"/>
      <x v="60"/>
      <x v="12"/>
      <x v="19"/>
      <x v="1"/>
      <x/>
      <x v="3"/>
      <x v="42"/>
      <x v="6"/>
      <x v="67"/>
      <x v="66"/>
      <x v="65"/>
      <x v="56"/>
      <x v="51"/>
      <x v="1"/>
      <x/>
      <x v="3"/>
      <x v="8"/>
    </i>
  </rowItems>
  <colItems count="1">
    <i/>
  </colItems>
  <formats count="3828">
    <format dxfId="27994">
      <pivotArea field="0" type="button" dataOnly="0" labelOnly="1" outline="0" axis="axisRow" fieldPosition="0"/>
    </format>
    <format dxfId="27993">
      <pivotArea field="5" type="button" dataOnly="0" labelOnly="1" outline="0" axis="axisRow" fieldPosition="1"/>
    </format>
    <format dxfId="27992">
      <pivotArea field="6" type="button" dataOnly="0" labelOnly="1" outline="0" axis="axisRow" fieldPosition="3"/>
    </format>
    <format dxfId="27991">
      <pivotArea field="4" type="button" dataOnly="0" labelOnly="1" outline="0" axis="axisRow" fieldPosition="4"/>
    </format>
    <format dxfId="27990">
      <pivotArea field="0" type="button" dataOnly="0" labelOnly="1" outline="0" axis="axisRow" fieldPosition="0"/>
    </format>
    <format dxfId="27989">
      <pivotArea field="5" type="button" dataOnly="0" labelOnly="1" outline="0" axis="axisRow" fieldPosition="1"/>
    </format>
    <format dxfId="27988">
      <pivotArea field="6" type="button" dataOnly="0" labelOnly="1" outline="0" axis="axisRow" fieldPosition="3"/>
    </format>
    <format dxfId="27987">
      <pivotArea field="4" type="button" dataOnly="0" labelOnly="1" outline="0" axis="axisRow" fieldPosition="4"/>
    </format>
    <format dxfId="27986">
      <pivotArea field="0" type="button" dataOnly="0" labelOnly="1" outline="0" axis="axisRow" fieldPosition="0"/>
    </format>
    <format dxfId="27985">
      <pivotArea field="5" type="button" dataOnly="0" labelOnly="1" outline="0" axis="axisRow" fieldPosition="1"/>
    </format>
    <format dxfId="27984">
      <pivotArea field="6" type="button" dataOnly="0" labelOnly="1" outline="0" axis="axisRow" fieldPosition="3"/>
    </format>
    <format dxfId="27983">
      <pivotArea field="4" type="button" dataOnly="0" labelOnly="1" outline="0" axis="axisRow" fieldPosition="4"/>
    </format>
    <format dxfId="27982">
      <pivotArea field="0" type="button" dataOnly="0" labelOnly="1" outline="0" axis="axisRow" fieldPosition="0"/>
    </format>
    <format dxfId="27981">
      <pivotArea field="5" type="button" dataOnly="0" labelOnly="1" outline="0" axis="axisRow" fieldPosition="1"/>
    </format>
    <format dxfId="27980">
      <pivotArea field="6" type="button" dataOnly="0" labelOnly="1" outline="0" axis="axisRow" fieldPosition="3"/>
    </format>
    <format dxfId="27979">
      <pivotArea field="4" type="button" dataOnly="0" labelOnly="1" outline="0" axis="axisRow" fieldPosition="4"/>
    </format>
    <format dxfId="27978">
      <pivotArea field="0" type="button" dataOnly="0" labelOnly="1" outline="0" axis="axisRow" fieldPosition="0"/>
    </format>
    <format dxfId="27977">
      <pivotArea field="5" type="button" dataOnly="0" labelOnly="1" outline="0" axis="axisRow" fieldPosition="1"/>
    </format>
    <format dxfId="27976">
      <pivotArea field="6" type="button" dataOnly="0" labelOnly="1" outline="0" axis="axisRow" fieldPosition="3"/>
    </format>
    <format dxfId="27975">
      <pivotArea field="4" type="button" dataOnly="0" labelOnly="1" outline="0" axis="axisRow" fieldPosition="4"/>
    </format>
    <format dxfId="27974">
      <pivotArea field="0" type="button" dataOnly="0" labelOnly="1" outline="0" axis="axisRow" fieldPosition="0"/>
    </format>
    <format dxfId="27973">
      <pivotArea field="5" type="button" dataOnly="0" labelOnly="1" outline="0" axis="axisRow" fieldPosition="1"/>
    </format>
    <format dxfId="27972">
      <pivotArea field="6" type="button" dataOnly="0" labelOnly="1" outline="0" axis="axisRow" fieldPosition="3"/>
    </format>
    <format dxfId="27971">
      <pivotArea field="4" type="button" dataOnly="0" labelOnly="1" outline="0" axis="axisRow" fieldPosition="4"/>
    </format>
    <format dxfId="27970">
      <pivotArea dataOnly="0" labelOnly="1" outline="0" fieldPosition="0">
        <references count="1">
          <reference field="0" count="0"/>
        </references>
      </pivotArea>
    </format>
    <format dxfId="27969">
      <pivotArea dataOnly="0" labelOnly="1" grandRow="1" outline="0" fieldPosition="0"/>
    </format>
    <format dxfId="27968">
      <pivotArea dataOnly="0" labelOnly="1" outline="0" fieldPosition="0">
        <references count="1">
          <reference field="0" count="0"/>
        </references>
      </pivotArea>
    </format>
    <format dxfId="27967">
      <pivotArea dataOnly="0" labelOnly="1" grandRow="1" outline="0" fieldPosition="0"/>
    </format>
    <format dxfId="27966">
      <pivotArea field="0" type="button" dataOnly="0" labelOnly="1" outline="0" axis="axisRow" fieldPosition="0"/>
    </format>
    <format dxfId="27965">
      <pivotArea field="5" type="button" dataOnly="0" labelOnly="1" outline="0" axis="axisRow" fieldPosition="1"/>
    </format>
    <format dxfId="27964">
      <pivotArea field="6" type="button" dataOnly="0" labelOnly="1" outline="0" axis="axisRow" fieldPosition="3"/>
    </format>
    <format dxfId="27963">
      <pivotArea field="4" type="button" dataOnly="0" labelOnly="1" outline="0" axis="axisRow" fieldPosition="4"/>
    </format>
    <format dxfId="27962">
      <pivotArea field="0" type="button" dataOnly="0" labelOnly="1" outline="0" axis="axisRow" fieldPosition="0"/>
    </format>
    <format dxfId="27961">
      <pivotArea field="5" type="button" dataOnly="0" labelOnly="1" outline="0" axis="axisRow" fieldPosition="1"/>
    </format>
    <format dxfId="27960">
      <pivotArea field="6" type="button" dataOnly="0" labelOnly="1" outline="0" axis="axisRow" fieldPosition="3"/>
    </format>
    <format dxfId="27959">
      <pivotArea field="4" type="button" dataOnly="0" labelOnly="1" outline="0" axis="axisRow" fieldPosition="4"/>
    </format>
    <format dxfId="27958">
      <pivotArea dataOnly="0" labelOnly="1" outline="0" fieldPosition="0">
        <references count="1">
          <reference field="0" count="0"/>
        </references>
      </pivotArea>
    </format>
    <format dxfId="27957">
      <pivotArea field="6" type="button" dataOnly="0" labelOnly="1" outline="0" axis="axisRow" fieldPosition="3"/>
    </format>
    <format dxfId="27956">
      <pivotArea dataOnly="0" labelOnly="1" outline="0" fieldPosition="0">
        <references count="1">
          <reference field="6" count="0"/>
        </references>
      </pivotArea>
    </format>
    <format dxfId="27955">
      <pivotArea dataOnly="0" labelOnly="1" outline="0" fieldPosition="0">
        <references count="1">
          <reference field="6" count="0"/>
        </references>
      </pivotArea>
    </format>
    <format dxfId="27954">
      <pivotArea field="3" type="button" dataOnly="0" labelOnly="1" outline="0" axis="axisRow" fieldPosition="5"/>
    </format>
    <format dxfId="27953">
      <pivotArea field="11" type="button" dataOnly="0" labelOnly="1" outline="0"/>
    </format>
    <format dxfId="27952">
      <pivotArea field="0" type="button" dataOnly="0" labelOnly="1" outline="0" axis="axisRow" fieldPosition="0"/>
    </format>
    <format dxfId="27951">
      <pivotArea field="5" type="button" dataOnly="0" labelOnly="1" outline="0" axis="axisRow" fieldPosition="1"/>
    </format>
    <format dxfId="27950">
      <pivotArea field="6" type="button" dataOnly="0" labelOnly="1" outline="0" axis="axisRow" fieldPosition="3"/>
    </format>
    <format dxfId="27949">
      <pivotArea field="4" type="button" dataOnly="0" labelOnly="1" outline="0" axis="axisRow" fieldPosition="4"/>
    </format>
    <format dxfId="27948">
      <pivotArea field="3" type="button" dataOnly="0" labelOnly="1" outline="0" axis="axisRow" fieldPosition="5"/>
    </format>
    <format dxfId="27947">
      <pivotArea field="11" type="button" dataOnly="0" labelOnly="1" outline="0"/>
    </format>
    <format dxfId="27946">
      <pivotArea field="16" type="button" dataOnly="0" labelOnly="1" outline="0" axis="axisRow" fieldPosition="15"/>
    </format>
    <format dxfId="27945">
      <pivotArea field="19" type="button" dataOnly="0" labelOnly="1" outline="0" axis="axisRow" fieldPosition="16"/>
    </format>
    <format dxfId="27944">
      <pivotArea field="15" type="button" dataOnly="0" labelOnly="1" outline="0" axis="axisRow" fieldPosition="17"/>
    </format>
    <format dxfId="27943">
      <pivotArea field="17" type="button" dataOnly="0" labelOnly="1" outline="0" axis="axisRow" fieldPosition="18"/>
    </format>
    <format dxfId="27942">
      <pivotArea field="0" type="button" dataOnly="0" labelOnly="1" outline="0" axis="axisRow" fieldPosition="0"/>
    </format>
    <format dxfId="27941">
      <pivotArea field="5" type="button" dataOnly="0" labelOnly="1" outline="0" axis="axisRow" fieldPosition="1"/>
    </format>
    <format dxfId="27940">
      <pivotArea field="6" type="button" dataOnly="0" labelOnly="1" outline="0" axis="axisRow" fieldPosition="3"/>
    </format>
    <format dxfId="27939">
      <pivotArea field="4" type="button" dataOnly="0" labelOnly="1" outline="0" axis="axisRow" fieldPosition="4"/>
    </format>
    <format dxfId="27938">
      <pivotArea field="3" type="button" dataOnly="0" labelOnly="1" outline="0" axis="axisRow" fieldPosition="5"/>
    </format>
    <format dxfId="27937">
      <pivotArea field="11" type="button" dataOnly="0" labelOnly="1" outline="0"/>
    </format>
    <format dxfId="27936">
      <pivotArea field="16" type="button" dataOnly="0" labelOnly="1" outline="0" axis="axisRow" fieldPosition="15"/>
    </format>
    <format dxfId="27935">
      <pivotArea field="19" type="button" dataOnly="0" labelOnly="1" outline="0" axis="axisRow" fieldPosition="16"/>
    </format>
    <format dxfId="27934">
      <pivotArea field="15" type="button" dataOnly="0" labelOnly="1" outline="0" axis="axisRow" fieldPosition="17"/>
    </format>
    <format dxfId="27933">
      <pivotArea field="17" type="button" dataOnly="0" labelOnly="1" outline="0" axis="axisRow" fieldPosition="18"/>
    </format>
    <format dxfId="27932">
      <pivotArea dataOnly="0" labelOnly="1" outline="0" fieldPosition="0">
        <references count="1">
          <reference field="16" count="0"/>
        </references>
      </pivotArea>
    </format>
    <format dxfId="27931">
      <pivotArea field="19" type="button" dataOnly="0" labelOnly="1" outline="0" axis="axisRow" fieldPosition="16"/>
    </format>
    <format dxfId="27930">
      <pivotArea dataOnly="0" labelOnly="1" outline="0" fieldPosition="0">
        <references count="1">
          <reference field="19" count="0"/>
        </references>
      </pivotArea>
    </format>
    <format dxfId="27929">
      <pivotArea field="12" type="button" dataOnly="0" labelOnly="1" outline="0" axis="axisRow" fieldPosition="9"/>
    </format>
    <format dxfId="27928">
      <pivotArea field="12" type="button" dataOnly="0" labelOnly="1" outline="0" axis="axisRow" fieldPosition="9"/>
    </format>
    <format dxfId="27927">
      <pivotArea field="12" type="button" dataOnly="0" labelOnly="1" outline="0" axis="axisRow" fieldPosition="9"/>
    </format>
    <format dxfId="27926">
      <pivotArea field="12" type="button" dataOnly="0" labelOnly="1" outline="0" axis="axisRow" fieldPosition="9"/>
    </format>
    <format dxfId="27925">
      <pivotArea field="10" type="button" dataOnly="0" labelOnly="1" outline="0" axis="axisRow" fieldPosition="12"/>
    </format>
    <format dxfId="27924">
      <pivotArea field="10" type="button" dataOnly="0" labelOnly="1" outline="0" axis="axisRow" fieldPosition="12"/>
    </format>
    <format dxfId="27923">
      <pivotArea field="1" type="button" dataOnly="0" labelOnly="1" outline="0" axis="axisRow" fieldPosition="6"/>
    </format>
    <format dxfId="27922">
      <pivotArea dataOnly="0" labelOnly="1" outline="0" fieldPosition="0">
        <references count="1">
          <reference field="1" count="0"/>
        </references>
      </pivotArea>
    </format>
    <format dxfId="27921">
      <pivotArea field="1" type="button" dataOnly="0" labelOnly="1" outline="0" axis="axisRow" fieldPosition="6"/>
    </format>
    <format dxfId="27920">
      <pivotArea field="20" type="button" dataOnly="0" labelOnly="1" outline="0" axis="axisRow" fieldPosition="7"/>
    </format>
    <format dxfId="27919">
      <pivotArea field="21" type="button" dataOnly="0" labelOnly="1" outline="0" axis="axisRow" fieldPosition="8"/>
    </format>
    <format dxfId="27918">
      <pivotArea field="20" type="button" dataOnly="0" labelOnly="1" outline="0" axis="axisRow" fieldPosition="7"/>
    </format>
    <format dxfId="27917">
      <pivotArea field="21" type="button" dataOnly="0" labelOnly="1" outline="0" axis="axisRow" fieldPosition="8"/>
    </format>
    <format dxfId="27916">
      <pivotArea field="22" type="button" dataOnly="0" labelOnly="1" outline="0" axis="axisRow" fieldPosition="2"/>
    </format>
    <format dxfId="27915">
      <pivotArea field="9" type="button" dataOnly="0" labelOnly="1" outline="0" axis="axisRow" fieldPosition="11"/>
    </format>
    <format dxfId="27914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7913">
      <pivotArea dataOnly="0" labelOnly="1" outline="0" fieldPosition="0">
        <references count="1">
          <reference field="0" count="18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</reference>
        </references>
      </pivotArea>
    </format>
    <format dxfId="27912">
      <pivotArea dataOnly="0" labelOnly="1" outline="0" fieldPosition="0">
        <references count="2">
          <reference field="0" count="1" selected="0">
            <x v="0"/>
          </reference>
          <reference field="5" count="1">
            <x v="44"/>
          </reference>
        </references>
      </pivotArea>
    </format>
    <format dxfId="27911">
      <pivotArea dataOnly="0" labelOnly="1" outline="0" fieldPosition="0">
        <references count="2">
          <reference field="0" count="1" selected="0">
            <x v="1"/>
          </reference>
          <reference field="5" count="1">
            <x v="46"/>
          </reference>
        </references>
      </pivotArea>
    </format>
    <format dxfId="27910">
      <pivotArea dataOnly="0" labelOnly="1" outline="0" fieldPosition="0">
        <references count="2">
          <reference field="0" count="1" selected="0">
            <x v="2"/>
          </reference>
          <reference field="5" count="1">
            <x v="48"/>
          </reference>
        </references>
      </pivotArea>
    </format>
    <format dxfId="27909">
      <pivotArea dataOnly="0" labelOnly="1" outline="0" fieldPosition="0">
        <references count="2">
          <reference field="0" count="1" selected="0">
            <x v="3"/>
          </reference>
          <reference field="5" count="1">
            <x v="11"/>
          </reference>
        </references>
      </pivotArea>
    </format>
    <format dxfId="27908">
      <pivotArea dataOnly="0" labelOnly="1" outline="0" fieldPosition="0">
        <references count="2">
          <reference field="0" count="1" selected="0">
            <x v="4"/>
          </reference>
          <reference field="5" count="1">
            <x v="17"/>
          </reference>
        </references>
      </pivotArea>
    </format>
    <format dxfId="27907">
      <pivotArea dataOnly="0" labelOnly="1" outline="0" fieldPosition="0">
        <references count="2">
          <reference field="0" count="1" selected="0">
            <x v="5"/>
          </reference>
          <reference field="5" count="1">
            <x v="1"/>
          </reference>
        </references>
      </pivotArea>
    </format>
    <format dxfId="27906">
      <pivotArea dataOnly="0" labelOnly="1" outline="0" fieldPosition="0">
        <references count="2">
          <reference field="0" count="1" selected="0">
            <x v="6"/>
          </reference>
          <reference field="5" count="1">
            <x v="33"/>
          </reference>
        </references>
      </pivotArea>
    </format>
    <format dxfId="27905">
      <pivotArea dataOnly="0" labelOnly="1" outline="0" fieldPosition="0">
        <references count="2">
          <reference field="0" count="1" selected="0">
            <x v="7"/>
          </reference>
          <reference field="5" count="1">
            <x v="34"/>
          </reference>
        </references>
      </pivotArea>
    </format>
    <format dxfId="27904">
      <pivotArea dataOnly="0" labelOnly="1" outline="0" fieldPosition="0">
        <references count="2">
          <reference field="0" count="1" selected="0">
            <x v="8"/>
          </reference>
          <reference field="5" count="1">
            <x v="5"/>
          </reference>
        </references>
      </pivotArea>
    </format>
    <format dxfId="27903">
      <pivotArea dataOnly="0" labelOnly="1" outline="0" fieldPosition="0">
        <references count="2">
          <reference field="0" count="1" selected="0">
            <x v="9"/>
          </reference>
          <reference field="5" count="1">
            <x v="29"/>
          </reference>
        </references>
      </pivotArea>
    </format>
    <format dxfId="27902">
      <pivotArea dataOnly="0" labelOnly="1" outline="0" fieldPosition="0">
        <references count="2">
          <reference field="0" count="1" selected="0">
            <x v="10"/>
          </reference>
          <reference field="5" count="1">
            <x v="27"/>
          </reference>
        </references>
      </pivotArea>
    </format>
    <format dxfId="27901">
      <pivotArea dataOnly="0" labelOnly="1" outline="0" fieldPosition="0">
        <references count="2">
          <reference field="0" count="1" selected="0">
            <x v="11"/>
          </reference>
          <reference field="5" count="1">
            <x v="18"/>
          </reference>
        </references>
      </pivotArea>
    </format>
    <format dxfId="27900">
      <pivotArea dataOnly="0" labelOnly="1" outline="0" fieldPosition="0">
        <references count="2">
          <reference field="0" count="1" selected="0">
            <x v="12"/>
          </reference>
          <reference field="5" count="1">
            <x v="16"/>
          </reference>
        </references>
      </pivotArea>
    </format>
    <format dxfId="27899">
      <pivotArea dataOnly="0" labelOnly="1" outline="0" fieldPosition="0">
        <references count="2">
          <reference field="0" count="1" selected="0">
            <x v="13"/>
          </reference>
          <reference field="5" count="1">
            <x v="23"/>
          </reference>
        </references>
      </pivotArea>
    </format>
    <format dxfId="27898">
      <pivotArea dataOnly="0" labelOnly="1" outline="0" fieldPosition="0">
        <references count="2">
          <reference field="0" count="1" selected="0">
            <x v="14"/>
          </reference>
          <reference field="5" count="1">
            <x v="24"/>
          </reference>
        </references>
      </pivotArea>
    </format>
    <format dxfId="27897">
      <pivotArea dataOnly="0" labelOnly="1" outline="0" fieldPosition="0">
        <references count="2">
          <reference field="0" count="1" selected="0">
            <x v="15"/>
          </reference>
          <reference field="5" count="1">
            <x v="25"/>
          </reference>
        </references>
      </pivotArea>
    </format>
    <format dxfId="27896">
      <pivotArea dataOnly="0" labelOnly="1" outline="0" fieldPosition="0">
        <references count="2">
          <reference field="0" count="1" selected="0">
            <x v="16"/>
          </reference>
          <reference field="5" count="1">
            <x v="21"/>
          </reference>
        </references>
      </pivotArea>
    </format>
    <format dxfId="27895">
      <pivotArea dataOnly="0" labelOnly="1" outline="0" fieldPosition="0">
        <references count="2">
          <reference field="0" count="1" selected="0">
            <x v="17"/>
          </reference>
          <reference field="5" count="1">
            <x v="0"/>
          </reference>
        </references>
      </pivotArea>
    </format>
    <format dxfId="27894">
      <pivotArea dataOnly="0" labelOnly="1" outline="0" fieldPosition="0">
        <references count="2">
          <reference field="0" count="1" selected="0">
            <x v="18"/>
          </reference>
          <reference field="5" count="1">
            <x v="51"/>
          </reference>
        </references>
      </pivotArea>
    </format>
    <format dxfId="27893">
      <pivotArea dataOnly="0" labelOnly="1" outline="0" fieldPosition="0">
        <references count="2">
          <reference field="0" count="1" selected="0">
            <x v="19"/>
          </reference>
          <reference field="5" count="1">
            <x v="22"/>
          </reference>
        </references>
      </pivotArea>
    </format>
    <format dxfId="27892">
      <pivotArea dataOnly="0" labelOnly="1" outline="0" fieldPosition="0">
        <references count="2">
          <reference field="0" count="1" selected="0">
            <x v="20"/>
          </reference>
          <reference field="5" count="1">
            <x v="54"/>
          </reference>
        </references>
      </pivotArea>
    </format>
    <format dxfId="27891">
      <pivotArea dataOnly="0" labelOnly="1" outline="0" fieldPosition="0">
        <references count="2">
          <reference field="0" count="1" selected="0">
            <x v="21"/>
          </reference>
          <reference field="5" count="1">
            <x v="53"/>
          </reference>
        </references>
      </pivotArea>
    </format>
    <format dxfId="27890">
      <pivotArea dataOnly="0" labelOnly="1" outline="0" fieldPosition="0">
        <references count="2">
          <reference field="0" count="1" selected="0">
            <x v="22"/>
          </reference>
          <reference field="5" count="1">
            <x v="13"/>
          </reference>
        </references>
      </pivotArea>
    </format>
    <format dxfId="27889">
      <pivotArea dataOnly="0" labelOnly="1" outline="0" fieldPosition="0">
        <references count="2">
          <reference field="0" count="1" selected="0">
            <x v="23"/>
          </reference>
          <reference field="5" count="1">
            <x v="38"/>
          </reference>
        </references>
      </pivotArea>
    </format>
    <format dxfId="27888">
      <pivotArea dataOnly="0" labelOnly="1" outline="0" fieldPosition="0">
        <references count="2">
          <reference field="0" count="1" selected="0">
            <x v="24"/>
          </reference>
          <reference field="5" count="1">
            <x v="32"/>
          </reference>
        </references>
      </pivotArea>
    </format>
    <format dxfId="27887">
      <pivotArea dataOnly="0" labelOnly="1" outline="0" fieldPosition="0">
        <references count="2">
          <reference field="0" count="1" selected="0">
            <x v="25"/>
          </reference>
          <reference field="5" count="1">
            <x v="36"/>
          </reference>
        </references>
      </pivotArea>
    </format>
    <format dxfId="27886">
      <pivotArea dataOnly="0" labelOnly="1" outline="0" fieldPosition="0">
        <references count="2">
          <reference field="0" count="1" selected="0">
            <x v="26"/>
          </reference>
          <reference field="5" count="1">
            <x v="15"/>
          </reference>
        </references>
      </pivotArea>
    </format>
    <format dxfId="27885">
      <pivotArea dataOnly="0" labelOnly="1" outline="0" fieldPosition="0">
        <references count="2">
          <reference field="0" count="1" selected="0">
            <x v="27"/>
          </reference>
          <reference field="5" count="1">
            <x v="28"/>
          </reference>
        </references>
      </pivotArea>
    </format>
    <format dxfId="27884">
      <pivotArea dataOnly="0" labelOnly="1" outline="0" fieldPosition="0">
        <references count="2">
          <reference field="0" count="1" selected="0">
            <x v="28"/>
          </reference>
          <reference field="5" count="1">
            <x v="14"/>
          </reference>
        </references>
      </pivotArea>
    </format>
    <format dxfId="27883">
      <pivotArea dataOnly="0" labelOnly="1" outline="0" fieldPosition="0">
        <references count="2">
          <reference field="0" count="1" selected="0">
            <x v="29"/>
          </reference>
          <reference field="5" count="1">
            <x v="52"/>
          </reference>
        </references>
      </pivotArea>
    </format>
    <format dxfId="27882">
      <pivotArea dataOnly="0" labelOnly="1" outline="0" fieldPosition="0">
        <references count="2">
          <reference field="0" count="1" selected="0">
            <x v="30"/>
          </reference>
          <reference field="5" count="1">
            <x v="63"/>
          </reference>
        </references>
      </pivotArea>
    </format>
    <format dxfId="27881">
      <pivotArea dataOnly="0" labelOnly="1" outline="0" fieldPosition="0">
        <references count="2">
          <reference field="0" count="1" selected="0">
            <x v="31"/>
          </reference>
          <reference field="5" count="1">
            <x v="64"/>
          </reference>
        </references>
      </pivotArea>
    </format>
    <format dxfId="27880">
      <pivotArea dataOnly="0" labelOnly="1" outline="0" fieldPosition="0">
        <references count="2">
          <reference field="0" count="1" selected="0">
            <x v="32"/>
          </reference>
          <reference field="5" count="1">
            <x v="65"/>
          </reference>
        </references>
      </pivotArea>
    </format>
    <format dxfId="27879">
      <pivotArea dataOnly="0" labelOnly="1" outline="0" fieldPosition="0">
        <references count="2">
          <reference field="0" count="1" selected="0">
            <x v="33"/>
          </reference>
          <reference field="5" count="1">
            <x v="66"/>
          </reference>
        </references>
      </pivotArea>
    </format>
    <format dxfId="27878">
      <pivotArea dataOnly="0" labelOnly="1" outline="0" fieldPosition="0">
        <references count="2">
          <reference field="0" count="1" selected="0">
            <x v="34"/>
          </reference>
          <reference field="5" count="1">
            <x v="6"/>
          </reference>
        </references>
      </pivotArea>
    </format>
    <format dxfId="27877">
      <pivotArea dataOnly="0" labelOnly="1" outline="0" fieldPosition="0">
        <references count="2">
          <reference field="0" count="1" selected="0">
            <x v="35"/>
          </reference>
          <reference field="5" count="1">
            <x v="19"/>
          </reference>
        </references>
      </pivotArea>
    </format>
    <format dxfId="27876">
      <pivotArea dataOnly="0" labelOnly="1" outline="0" fieldPosition="0">
        <references count="2">
          <reference field="0" count="1" selected="0">
            <x v="36"/>
          </reference>
          <reference field="5" count="1">
            <x v="20"/>
          </reference>
        </references>
      </pivotArea>
    </format>
    <format dxfId="27875">
      <pivotArea dataOnly="0" labelOnly="1" outline="0" fieldPosition="0">
        <references count="2">
          <reference field="0" count="1" selected="0">
            <x v="37"/>
          </reference>
          <reference field="5" count="1">
            <x v="47"/>
          </reference>
        </references>
      </pivotArea>
    </format>
    <format dxfId="27874">
      <pivotArea dataOnly="0" labelOnly="1" outline="0" fieldPosition="0">
        <references count="2">
          <reference field="0" count="1" selected="0">
            <x v="38"/>
          </reference>
          <reference field="5" count="1">
            <x v="4"/>
          </reference>
        </references>
      </pivotArea>
    </format>
    <format dxfId="27873">
      <pivotArea dataOnly="0" labelOnly="1" outline="0" fieldPosition="0">
        <references count="2">
          <reference field="0" count="1" selected="0">
            <x v="39"/>
          </reference>
          <reference field="5" count="1">
            <x v="35"/>
          </reference>
        </references>
      </pivotArea>
    </format>
    <format dxfId="27872">
      <pivotArea dataOnly="0" labelOnly="1" outline="0" fieldPosition="0">
        <references count="2">
          <reference field="0" count="1" selected="0">
            <x v="40"/>
          </reference>
          <reference field="5" count="1">
            <x v="2"/>
          </reference>
        </references>
      </pivotArea>
    </format>
    <format dxfId="27871">
      <pivotArea dataOnly="0" labelOnly="1" outline="0" fieldPosition="0">
        <references count="2">
          <reference field="0" count="1" selected="0">
            <x v="41"/>
          </reference>
          <reference field="5" count="1">
            <x v="3"/>
          </reference>
        </references>
      </pivotArea>
    </format>
    <format dxfId="27870">
      <pivotArea dataOnly="0" labelOnly="1" outline="0" fieldPosition="0">
        <references count="2">
          <reference field="0" count="1" selected="0">
            <x v="42"/>
          </reference>
          <reference field="5" count="1">
            <x v="26"/>
          </reference>
        </references>
      </pivotArea>
    </format>
    <format dxfId="27869">
      <pivotArea dataOnly="0" labelOnly="1" outline="0" fieldPosition="0">
        <references count="2">
          <reference field="0" count="1" selected="0">
            <x v="43"/>
          </reference>
          <reference field="5" count="1">
            <x v="12"/>
          </reference>
        </references>
      </pivotArea>
    </format>
    <format dxfId="27868">
      <pivotArea dataOnly="0" labelOnly="1" outline="0" fieldPosition="0">
        <references count="2">
          <reference field="0" count="1" selected="0">
            <x v="44"/>
          </reference>
          <reference field="5" count="1">
            <x v="30"/>
          </reference>
        </references>
      </pivotArea>
    </format>
    <format dxfId="27867">
      <pivotArea dataOnly="0" labelOnly="1" outline="0" fieldPosition="0">
        <references count="2">
          <reference field="0" count="1" selected="0">
            <x v="45"/>
          </reference>
          <reference field="5" count="1">
            <x v="57"/>
          </reference>
        </references>
      </pivotArea>
    </format>
    <format dxfId="27866">
      <pivotArea dataOnly="0" labelOnly="1" outline="0" fieldPosition="0">
        <references count="2">
          <reference field="0" count="1" selected="0">
            <x v="46"/>
          </reference>
          <reference field="5" count="1">
            <x v="62"/>
          </reference>
        </references>
      </pivotArea>
    </format>
    <format dxfId="27865">
      <pivotArea dataOnly="0" labelOnly="1" outline="0" fieldPosition="0">
        <references count="2">
          <reference field="0" count="1" selected="0">
            <x v="47"/>
          </reference>
          <reference field="5" count="1">
            <x v="43"/>
          </reference>
        </references>
      </pivotArea>
    </format>
    <format dxfId="27864">
      <pivotArea dataOnly="0" labelOnly="1" outline="0" fieldPosition="0">
        <references count="2">
          <reference field="0" count="1" selected="0">
            <x v="48"/>
          </reference>
          <reference field="5" count="1">
            <x v="39"/>
          </reference>
        </references>
      </pivotArea>
    </format>
    <format dxfId="27863">
      <pivotArea dataOnly="0" labelOnly="1" outline="0" fieldPosition="0">
        <references count="2">
          <reference field="0" count="1" selected="0">
            <x v="49"/>
          </reference>
          <reference field="5" count="1">
            <x v="42"/>
          </reference>
        </references>
      </pivotArea>
    </format>
    <format dxfId="27862">
      <pivotArea dataOnly="0" labelOnly="1" outline="0" fieldPosition="0">
        <references count="2">
          <reference field="0" count="1" selected="0">
            <x v="50"/>
          </reference>
          <reference field="5" count="1">
            <x v="41"/>
          </reference>
        </references>
      </pivotArea>
    </format>
    <format dxfId="27861">
      <pivotArea dataOnly="0" labelOnly="1" outline="0" fieldPosition="0">
        <references count="2">
          <reference field="0" count="1" selected="0">
            <x v="51"/>
          </reference>
          <reference field="5" count="1">
            <x v="58"/>
          </reference>
        </references>
      </pivotArea>
    </format>
    <format dxfId="27860">
      <pivotArea dataOnly="0" labelOnly="1" outline="0" fieldPosition="0">
        <references count="2">
          <reference field="0" count="1" selected="0">
            <x v="52"/>
          </reference>
          <reference field="5" count="1">
            <x v="59"/>
          </reference>
        </references>
      </pivotArea>
    </format>
    <format dxfId="27859">
      <pivotArea dataOnly="0" labelOnly="1" outline="0" fieldPosition="0">
        <references count="2">
          <reference field="0" count="1" selected="0">
            <x v="53"/>
          </reference>
          <reference field="5" count="1">
            <x v="31"/>
          </reference>
        </references>
      </pivotArea>
    </format>
    <format dxfId="27858">
      <pivotArea dataOnly="0" labelOnly="1" outline="0" fieldPosition="0">
        <references count="2">
          <reference field="0" count="1" selected="0">
            <x v="54"/>
          </reference>
          <reference field="5" count="1">
            <x v="61"/>
          </reference>
        </references>
      </pivotArea>
    </format>
    <format dxfId="27857">
      <pivotArea dataOnly="0" labelOnly="1" outline="0" fieldPosition="0">
        <references count="2">
          <reference field="0" count="1" selected="0">
            <x v="55"/>
          </reference>
          <reference field="5" count="1">
            <x v="49"/>
          </reference>
        </references>
      </pivotArea>
    </format>
    <format dxfId="27856">
      <pivotArea dataOnly="0" labelOnly="1" outline="0" fieldPosition="0">
        <references count="2">
          <reference field="0" count="1" selected="0">
            <x v="56"/>
          </reference>
          <reference field="5" count="1">
            <x v="45"/>
          </reference>
        </references>
      </pivotArea>
    </format>
    <format dxfId="27855">
      <pivotArea dataOnly="0" labelOnly="1" outline="0" fieldPosition="0">
        <references count="2">
          <reference field="0" count="1" selected="0">
            <x v="57"/>
          </reference>
          <reference field="5" count="1">
            <x v="55"/>
          </reference>
        </references>
      </pivotArea>
    </format>
    <format dxfId="27854">
      <pivotArea dataOnly="0" labelOnly="1" outline="0" fieldPosition="0">
        <references count="2">
          <reference field="0" count="1" selected="0">
            <x v="58"/>
          </reference>
          <reference field="5" count="1">
            <x v="37"/>
          </reference>
        </references>
      </pivotArea>
    </format>
    <format dxfId="27853">
      <pivotArea dataOnly="0" labelOnly="1" outline="0" fieldPosition="0">
        <references count="2">
          <reference field="0" count="1" selected="0">
            <x v="59"/>
          </reference>
          <reference field="5" count="1">
            <x v="56"/>
          </reference>
        </references>
      </pivotArea>
    </format>
    <format dxfId="27852">
      <pivotArea dataOnly="0" labelOnly="1" outline="0" fieldPosition="0">
        <references count="2">
          <reference field="0" count="1" selected="0">
            <x v="60"/>
          </reference>
          <reference field="5" count="1">
            <x v="40"/>
          </reference>
        </references>
      </pivotArea>
    </format>
    <format dxfId="27851">
      <pivotArea dataOnly="0" labelOnly="1" outline="0" fieldPosition="0">
        <references count="2">
          <reference field="0" count="1" selected="0">
            <x v="61"/>
          </reference>
          <reference field="5" count="1">
            <x v="7"/>
          </reference>
        </references>
      </pivotArea>
    </format>
    <format dxfId="27850">
      <pivotArea dataOnly="0" labelOnly="1" outline="0" fieldPosition="0">
        <references count="2">
          <reference field="0" count="1" selected="0">
            <x v="62"/>
          </reference>
          <reference field="5" count="1">
            <x v="8"/>
          </reference>
        </references>
      </pivotArea>
    </format>
    <format dxfId="27849">
      <pivotArea dataOnly="0" labelOnly="1" outline="0" fieldPosition="0">
        <references count="2">
          <reference field="0" count="1" selected="0">
            <x v="63"/>
          </reference>
          <reference field="5" count="1">
            <x v="9"/>
          </reference>
        </references>
      </pivotArea>
    </format>
    <format dxfId="27848">
      <pivotArea dataOnly="0" labelOnly="1" outline="0" fieldPosition="0">
        <references count="2">
          <reference field="0" count="1" selected="0">
            <x v="64"/>
          </reference>
          <reference field="5" count="1">
            <x v="10"/>
          </reference>
        </references>
      </pivotArea>
    </format>
    <format dxfId="27847">
      <pivotArea dataOnly="0" labelOnly="1" outline="0" fieldPosition="0">
        <references count="2">
          <reference field="0" count="1" selected="0">
            <x v="65"/>
          </reference>
          <reference field="5" count="1">
            <x v="60"/>
          </reference>
        </references>
      </pivotArea>
    </format>
    <format dxfId="27846">
      <pivotArea dataOnly="0" labelOnly="1" outline="0" fieldPosition="0">
        <references count="2">
          <reference field="0" count="1" selected="0">
            <x v="66"/>
          </reference>
          <reference field="5" count="1">
            <x v="50"/>
          </reference>
        </references>
      </pivotArea>
    </format>
    <format dxfId="27845">
      <pivotArea dataOnly="0" labelOnly="1" outline="0" fieldPosition="0">
        <references count="2">
          <reference field="0" count="1" selected="0">
            <x v="67"/>
          </reference>
          <reference field="5" count="1">
            <x v="67"/>
          </reference>
        </references>
      </pivotArea>
    </format>
    <format dxfId="27844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44"/>
          </reference>
          <reference field="22" count="1">
            <x v="45"/>
          </reference>
        </references>
      </pivotArea>
    </format>
    <format dxfId="27843">
      <pivotArea dataOnly="0" labelOnly="1" outline="0" fieldPosition="0">
        <references count="3">
          <reference field="0" count="1" selected="0">
            <x v="1"/>
          </reference>
          <reference field="5" count="1" selected="0">
            <x v="46"/>
          </reference>
          <reference field="22" count="1">
            <x v="48"/>
          </reference>
        </references>
      </pivotArea>
    </format>
    <format dxfId="27842">
      <pivotArea dataOnly="0" labelOnly="1" outline="0" fieldPosition="0">
        <references count="3">
          <reference field="0" count="1" selected="0">
            <x v="2"/>
          </reference>
          <reference field="5" count="1" selected="0">
            <x v="48"/>
          </reference>
          <reference field="22" count="1">
            <x v="49"/>
          </reference>
        </references>
      </pivotArea>
    </format>
    <format dxfId="27841">
      <pivotArea dataOnly="0" labelOnly="1" outline="0" fieldPosition="0">
        <references count="3">
          <reference field="0" count="1" selected="0">
            <x v="3"/>
          </reference>
          <reference field="5" count="1" selected="0">
            <x v="11"/>
          </reference>
          <reference field="22" count="1">
            <x v="11"/>
          </reference>
        </references>
      </pivotArea>
    </format>
    <format dxfId="27840">
      <pivotArea dataOnly="0" labelOnly="1" outline="0" fieldPosition="0">
        <references count="3">
          <reference field="0" count="1" selected="0">
            <x v="4"/>
          </reference>
          <reference field="5" count="1" selected="0">
            <x v="17"/>
          </reference>
          <reference field="22" count="1">
            <x v="31"/>
          </reference>
        </references>
      </pivotArea>
    </format>
    <format dxfId="27839">
      <pivotArea dataOnly="0" labelOnly="1" outline="0" fieldPosition="0">
        <references count="3">
          <reference field="0" count="1" selected="0">
            <x v="5"/>
          </reference>
          <reference field="5" count="1" selected="0">
            <x v="1"/>
          </reference>
          <reference field="22" count="1">
            <x v="7"/>
          </reference>
        </references>
      </pivotArea>
    </format>
    <format dxfId="27838">
      <pivotArea dataOnly="0" labelOnly="1" outline="0" fieldPosition="0">
        <references count="3">
          <reference field="0" count="1" selected="0">
            <x v="6"/>
          </reference>
          <reference field="5" count="1" selected="0">
            <x v="33"/>
          </reference>
          <reference field="22" count="1">
            <x v="37"/>
          </reference>
        </references>
      </pivotArea>
    </format>
    <format dxfId="27837">
      <pivotArea dataOnly="0" labelOnly="1" outline="0" fieldPosition="0">
        <references count="3">
          <reference field="0" count="1" selected="0">
            <x v="7"/>
          </reference>
          <reference field="5" count="1" selected="0">
            <x v="34"/>
          </reference>
          <reference field="22" count="1">
            <x v="38"/>
          </reference>
        </references>
      </pivotArea>
    </format>
    <format dxfId="27836">
      <pivotArea dataOnly="0" labelOnly="1" outline="0" fieldPosition="0">
        <references count="3">
          <reference field="0" count="1" selected="0">
            <x v="8"/>
          </reference>
          <reference field="5" count="1" selected="0">
            <x v="5"/>
          </reference>
          <reference field="22" count="1">
            <x v="13"/>
          </reference>
        </references>
      </pivotArea>
    </format>
    <format dxfId="27835">
      <pivotArea dataOnly="0" labelOnly="1" outline="0" fieldPosition="0">
        <references count="3">
          <reference field="0" count="1" selected="0">
            <x v="9"/>
          </reference>
          <reference field="5" count="1" selected="0">
            <x v="29"/>
          </reference>
          <reference field="22" count="1">
            <x v="35"/>
          </reference>
        </references>
      </pivotArea>
    </format>
    <format dxfId="27834">
      <pivotArea dataOnly="0" labelOnly="1" outline="0" fieldPosition="0">
        <references count="3">
          <reference field="0" count="1" selected="0">
            <x v="10"/>
          </reference>
          <reference field="5" count="1" selected="0">
            <x v="27"/>
          </reference>
          <reference field="22" count="1">
            <x v="33"/>
          </reference>
        </references>
      </pivotArea>
    </format>
    <format dxfId="27833">
      <pivotArea dataOnly="0" labelOnly="1" outline="0" fieldPosition="0">
        <references count="3">
          <reference field="0" count="1" selected="0">
            <x v="11"/>
          </reference>
          <reference field="5" count="1" selected="0">
            <x v="18"/>
          </reference>
          <reference field="22" count="1">
            <x v="36"/>
          </reference>
        </references>
      </pivotArea>
    </format>
    <format dxfId="27832">
      <pivotArea dataOnly="0" labelOnly="1" outline="0" fieldPosition="0">
        <references count="3">
          <reference field="0" count="1" selected="0">
            <x v="12"/>
          </reference>
          <reference field="5" count="1" selected="0">
            <x v="16"/>
          </reference>
          <reference field="22" count="1">
            <x v="29"/>
          </reference>
        </references>
      </pivotArea>
    </format>
    <format dxfId="27831">
      <pivotArea dataOnly="0" labelOnly="1" outline="0" fieldPosition="0">
        <references count="3">
          <reference field="0" count="1" selected="0">
            <x v="13"/>
          </reference>
          <reference field="5" count="1" selected="0">
            <x v="23"/>
          </reference>
          <reference field="22" count="1">
            <x v="26"/>
          </reference>
        </references>
      </pivotArea>
    </format>
    <format dxfId="27830">
      <pivotArea dataOnly="0" labelOnly="1" outline="0" fieldPosition="0">
        <references count="3">
          <reference field="0" count="1" selected="0">
            <x v="14"/>
          </reference>
          <reference field="5" count="1" selected="0">
            <x v="24"/>
          </reference>
          <reference field="22" count="1">
            <x v="27"/>
          </reference>
        </references>
      </pivotArea>
    </format>
    <format dxfId="27829">
      <pivotArea dataOnly="0" labelOnly="1" outline="0" fieldPosition="0">
        <references count="3">
          <reference field="0" count="1" selected="0">
            <x v="15"/>
          </reference>
          <reference field="5" count="1" selected="0">
            <x v="25"/>
          </reference>
          <reference field="22" count="1">
            <x v="28"/>
          </reference>
        </references>
      </pivotArea>
    </format>
    <format dxfId="27828">
      <pivotArea dataOnly="0" labelOnly="1" outline="0" fieldPosition="0">
        <references count="3">
          <reference field="0" count="1" selected="0">
            <x v="16"/>
          </reference>
          <reference field="5" count="1" selected="0">
            <x v="21"/>
          </reference>
          <reference field="22" count="1">
            <x v="25"/>
          </reference>
        </references>
      </pivotArea>
    </format>
    <format dxfId="27827">
      <pivotArea dataOnly="0" labelOnly="1" outline="0" fieldPosition="0">
        <references count="3">
          <reference field="0" count="1" selected="0">
            <x v="17"/>
          </reference>
          <reference field="5" count="1" selected="0">
            <x v="0"/>
          </reference>
          <reference field="22" count="1">
            <x v="2"/>
          </reference>
        </references>
      </pivotArea>
    </format>
    <format dxfId="27826">
      <pivotArea dataOnly="0" labelOnly="1" outline="0" fieldPosition="0">
        <references count="3">
          <reference field="0" count="1" selected="0">
            <x v="18"/>
          </reference>
          <reference field="5" count="1" selected="0">
            <x v="51"/>
          </reference>
          <reference field="22" count="1">
            <x v="54"/>
          </reference>
        </references>
      </pivotArea>
    </format>
    <format dxfId="27825">
      <pivotArea dataOnly="0" labelOnly="1" outline="0" fieldPosition="0">
        <references count="3">
          <reference field="0" count="1" selected="0">
            <x v="19"/>
          </reference>
          <reference field="5" count="1" selected="0">
            <x v="22"/>
          </reference>
          <reference field="22" count="1">
            <x v="18"/>
          </reference>
        </references>
      </pivotArea>
    </format>
    <format dxfId="27824">
      <pivotArea dataOnly="0" labelOnly="1" outline="0" fieldPosition="0">
        <references count="3">
          <reference field="0" count="1" selected="0">
            <x v="20"/>
          </reference>
          <reference field="5" count="1" selected="0">
            <x v="54"/>
          </reference>
          <reference field="22" count="1">
            <x v="56"/>
          </reference>
        </references>
      </pivotArea>
    </format>
    <format dxfId="27823">
      <pivotArea dataOnly="0" labelOnly="1" outline="0" fieldPosition="0">
        <references count="3">
          <reference field="0" count="1" selected="0">
            <x v="21"/>
          </reference>
          <reference field="5" count="1" selected="0">
            <x v="53"/>
          </reference>
          <reference field="22" count="1">
            <x v="52"/>
          </reference>
        </references>
      </pivotArea>
    </format>
    <format dxfId="27822">
      <pivotArea dataOnly="0" labelOnly="1" outline="0" fieldPosition="0">
        <references count="3">
          <reference field="0" count="1" selected="0">
            <x v="22"/>
          </reference>
          <reference field="5" count="1" selected="0">
            <x v="13"/>
          </reference>
          <reference field="22" count="1">
            <x v="15"/>
          </reference>
        </references>
      </pivotArea>
    </format>
    <format dxfId="27821">
      <pivotArea dataOnly="0" labelOnly="1" outline="0" fieldPosition="0">
        <references count="3">
          <reference field="0" count="1" selected="0">
            <x v="23"/>
          </reference>
          <reference field="5" count="1" selected="0">
            <x v="38"/>
          </reference>
          <reference field="22" count="1">
            <x v="43"/>
          </reference>
        </references>
      </pivotArea>
    </format>
    <format dxfId="27820">
      <pivotArea dataOnly="0" labelOnly="1" outline="0" fieldPosition="0">
        <references count="3">
          <reference field="0" count="1" selected="0">
            <x v="24"/>
          </reference>
          <reference field="5" count="1" selected="0">
            <x v="32"/>
          </reference>
          <reference field="22" count="1">
            <x v="21"/>
          </reference>
        </references>
      </pivotArea>
    </format>
    <format dxfId="27819">
      <pivotArea dataOnly="0" labelOnly="1" outline="0" fieldPosition="0">
        <references count="3">
          <reference field="0" count="1" selected="0">
            <x v="25"/>
          </reference>
          <reference field="5" count="1" selected="0">
            <x v="36"/>
          </reference>
          <reference field="22" count="1">
            <x v="22"/>
          </reference>
        </references>
      </pivotArea>
    </format>
    <format dxfId="27818">
      <pivotArea dataOnly="0" labelOnly="1" outline="0" fieldPosition="0">
        <references count="3">
          <reference field="0" count="1" selected="0">
            <x v="26"/>
          </reference>
          <reference field="5" count="1" selected="0">
            <x v="15"/>
          </reference>
          <reference field="22" count="1">
            <x v="6"/>
          </reference>
        </references>
      </pivotArea>
    </format>
    <format dxfId="27817">
      <pivotArea dataOnly="0" labelOnly="1" outline="0" fieldPosition="0">
        <references count="3">
          <reference field="0" count="1" selected="0">
            <x v="27"/>
          </reference>
          <reference field="5" count="1" selected="0">
            <x v="28"/>
          </reference>
          <reference field="22" count="1">
            <x v="19"/>
          </reference>
        </references>
      </pivotArea>
    </format>
    <format dxfId="27816">
      <pivotArea dataOnly="0" labelOnly="1" outline="0" fieldPosition="0">
        <references count="3">
          <reference field="0" count="1" selected="0">
            <x v="28"/>
          </reference>
          <reference field="5" count="1" selected="0">
            <x v="14"/>
          </reference>
          <reference field="22" count="1">
            <x v="51"/>
          </reference>
        </references>
      </pivotArea>
    </format>
    <format dxfId="27815">
      <pivotArea dataOnly="0" labelOnly="1" outline="0" fieldPosition="0">
        <references count="3">
          <reference field="0" count="1" selected="0">
            <x v="29"/>
          </reference>
          <reference field="5" count="1" selected="0">
            <x v="52"/>
          </reference>
          <reference field="22" count="1">
            <x v="55"/>
          </reference>
        </references>
      </pivotArea>
    </format>
    <format dxfId="27814">
      <pivotArea dataOnly="0" labelOnly="1" outline="0" fieldPosition="0">
        <references count="3">
          <reference field="0" count="1" selected="0">
            <x v="30"/>
          </reference>
          <reference field="5" count="1" selected="0">
            <x v="63"/>
          </reference>
          <reference field="22" count="1">
            <x v="46"/>
          </reference>
        </references>
      </pivotArea>
    </format>
    <format dxfId="27813">
      <pivotArea dataOnly="0" labelOnly="1" outline="0" fieldPosition="0">
        <references count="3">
          <reference field="0" count="1" selected="0">
            <x v="34"/>
          </reference>
          <reference field="5" count="1" selected="0">
            <x v="6"/>
          </reference>
          <reference field="22" count="1">
            <x v="3"/>
          </reference>
        </references>
      </pivotArea>
    </format>
    <format dxfId="27812">
      <pivotArea dataOnly="0" labelOnly="1" outline="0" fieldPosition="0">
        <references count="3">
          <reference field="0" count="1" selected="0">
            <x v="35"/>
          </reference>
          <reference field="5" count="1" selected="0">
            <x v="19"/>
          </reference>
          <reference field="22" count="1">
            <x v="23"/>
          </reference>
        </references>
      </pivotArea>
    </format>
    <format dxfId="27811">
      <pivotArea dataOnly="0" labelOnly="1" outline="0" fieldPosition="0">
        <references count="3">
          <reference field="0" count="1" selected="0">
            <x v="36"/>
          </reference>
          <reference field="5" count="1" selected="0">
            <x v="20"/>
          </reference>
          <reference field="22" count="1">
            <x v="24"/>
          </reference>
        </references>
      </pivotArea>
    </format>
    <format dxfId="27810">
      <pivotArea dataOnly="0" labelOnly="1" outline="0" fieldPosition="0">
        <references count="3">
          <reference field="0" count="1" selected="0">
            <x v="37"/>
          </reference>
          <reference field="5" count="1" selected="0">
            <x v="47"/>
          </reference>
          <reference field="22" count="1">
            <x v="49"/>
          </reference>
        </references>
      </pivotArea>
    </format>
    <format dxfId="27809">
      <pivotArea dataOnly="0" labelOnly="1" outline="0" fieldPosition="0">
        <references count="3">
          <reference field="0" count="1" selected="0">
            <x v="38"/>
          </reference>
          <reference field="5" count="1" selected="0">
            <x v="4"/>
          </reference>
          <reference field="22" count="1">
            <x v="8"/>
          </reference>
        </references>
      </pivotArea>
    </format>
    <format dxfId="27808">
      <pivotArea dataOnly="0" labelOnly="1" outline="0" fieldPosition="0">
        <references count="3">
          <reference field="0" count="1" selected="0">
            <x v="39"/>
          </reference>
          <reference field="5" count="1" selected="0">
            <x v="35"/>
          </reference>
          <reference field="22" count="1">
            <x v="39"/>
          </reference>
        </references>
      </pivotArea>
    </format>
    <format dxfId="27807">
      <pivotArea dataOnly="0" labelOnly="1" outline="0" fieldPosition="0">
        <references count="3">
          <reference field="0" count="1" selected="0">
            <x v="40"/>
          </reference>
          <reference field="5" count="1" selected="0">
            <x v="2"/>
          </reference>
          <reference field="22" count="1">
            <x v="12"/>
          </reference>
        </references>
      </pivotArea>
    </format>
    <format dxfId="27806">
      <pivotArea dataOnly="0" labelOnly="1" outline="0" fieldPosition="0">
        <references count="3">
          <reference field="0" count="1" selected="0">
            <x v="42"/>
          </reference>
          <reference field="5" count="1" selected="0">
            <x v="26"/>
          </reference>
          <reference field="22" count="1">
            <x v="32"/>
          </reference>
        </references>
      </pivotArea>
    </format>
    <format dxfId="27805">
      <pivotArea dataOnly="0" labelOnly="1" outline="0" fieldPosition="0">
        <references count="3">
          <reference field="0" count="1" selected="0">
            <x v="43"/>
          </reference>
          <reference field="5" count="1" selected="0">
            <x v="12"/>
          </reference>
          <reference field="22" count="1">
            <x v="14"/>
          </reference>
        </references>
      </pivotArea>
    </format>
    <format dxfId="27804">
      <pivotArea dataOnly="0" labelOnly="1" outline="0" fieldPosition="0">
        <references count="3">
          <reference field="0" count="1" selected="0">
            <x v="44"/>
          </reference>
          <reference field="5" count="1" selected="0">
            <x v="30"/>
          </reference>
          <reference field="22" count="1">
            <x v="34"/>
          </reference>
        </references>
      </pivotArea>
    </format>
    <format dxfId="27803">
      <pivotArea dataOnly="0" labelOnly="1" outline="0" fieldPosition="0">
        <references count="3">
          <reference field="0" count="1" selected="0">
            <x v="45"/>
          </reference>
          <reference field="5" count="1" selected="0">
            <x v="57"/>
          </reference>
          <reference field="22" count="1">
            <x v="16"/>
          </reference>
        </references>
      </pivotArea>
    </format>
    <format dxfId="27802">
      <pivotArea dataOnly="0" labelOnly="1" outline="0" fieldPosition="0">
        <references count="3">
          <reference field="0" count="1" selected="0">
            <x v="46"/>
          </reference>
          <reference field="5" count="1" selected="0">
            <x v="62"/>
          </reference>
          <reference field="22" count="1">
            <x v="30"/>
          </reference>
        </references>
      </pivotArea>
    </format>
    <format dxfId="27801">
      <pivotArea dataOnly="0" labelOnly="1" outline="0" fieldPosition="0">
        <references count="3">
          <reference field="0" count="1" selected="0">
            <x v="47"/>
          </reference>
          <reference field="5" count="1" selected="0">
            <x v="43"/>
          </reference>
          <reference field="22" count="1">
            <x v="40"/>
          </reference>
        </references>
      </pivotArea>
    </format>
    <format dxfId="27800">
      <pivotArea dataOnly="0" labelOnly="1" outline="0" fieldPosition="0">
        <references count="3">
          <reference field="0" count="1" selected="0">
            <x v="50"/>
          </reference>
          <reference field="5" count="1" selected="0">
            <x v="41"/>
          </reference>
          <reference field="22" count="1">
            <x v="41"/>
          </reference>
        </references>
      </pivotArea>
    </format>
    <format dxfId="27799">
      <pivotArea dataOnly="0" labelOnly="1" outline="0" fieldPosition="0">
        <references count="3">
          <reference field="0" count="1" selected="0">
            <x v="51"/>
          </reference>
          <reference field="5" count="1" selected="0">
            <x v="58"/>
          </reference>
          <reference field="22" count="1">
            <x v="58"/>
          </reference>
        </references>
      </pivotArea>
    </format>
    <format dxfId="27798">
      <pivotArea dataOnly="0" labelOnly="1" outline="0" fieldPosition="0">
        <references count="3">
          <reference field="0" count="1" selected="0">
            <x v="52"/>
          </reference>
          <reference field="5" count="1" selected="0">
            <x v="59"/>
          </reference>
          <reference field="22" count="1">
            <x v="59"/>
          </reference>
        </references>
      </pivotArea>
    </format>
    <format dxfId="27797">
      <pivotArea dataOnly="0" labelOnly="1" outline="0" fieldPosition="0">
        <references count="3">
          <reference field="0" count="1" selected="0">
            <x v="53"/>
          </reference>
          <reference field="5" count="1" selected="0">
            <x v="31"/>
          </reference>
          <reference field="22" count="1">
            <x v="20"/>
          </reference>
        </references>
      </pivotArea>
    </format>
    <format dxfId="27796">
      <pivotArea dataOnly="0" labelOnly="1" outline="0" fieldPosition="0">
        <references count="3">
          <reference field="0" count="1" selected="0">
            <x v="54"/>
          </reference>
          <reference field="5" count="1" selected="0">
            <x v="61"/>
          </reference>
          <reference field="22" count="1">
            <x v="57"/>
          </reference>
        </references>
      </pivotArea>
    </format>
    <format dxfId="27795">
      <pivotArea dataOnly="0" labelOnly="1" outline="0" fieldPosition="0">
        <references count="3">
          <reference field="0" count="1" selected="0">
            <x v="55"/>
          </reference>
          <reference field="5" count="1" selected="0">
            <x v="49"/>
          </reference>
          <reference field="22" count="1">
            <x v="50"/>
          </reference>
        </references>
      </pivotArea>
    </format>
    <format dxfId="27794">
      <pivotArea dataOnly="0" labelOnly="1" outline="0" fieldPosition="0">
        <references count="3">
          <reference field="0" count="1" selected="0">
            <x v="56"/>
          </reference>
          <reference field="5" count="1" selected="0">
            <x v="45"/>
          </reference>
          <reference field="22" count="1">
            <x v="47"/>
          </reference>
        </references>
      </pivotArea>
    </format>
    <format dxfId="27793">
      <pivotArea dataOnly="0" labelOnly="1" outline="0" fieldPosition="0">
        <references count="3">
          <reference field="0" count="1" selected="0">
            <x v="57"/>
          </reference>
          <reference field="5" count="1" selected="0">
            <x v="55"/>
          </reference>
          <reference field="22" count="1">
            <x v="9"/>
          </reference>
        </references>
      </pivotArea>
    </format>
    <format dxfId="27792">
      <pivotArea dataOnly="0" labelOnly="1" outline="0" fieldPosition="0">
        <references count="3">
          <reference field="0" count="1" selected="0">
            <x v="58"/>
          </reference>
          <reference field="5" count="1" selected="0">
            <x v="37"/>
          </reference>
          <reference field="22" count="1">
            <x v="42"/>
          </reference>
        </references>
      </pivotArea>
    </format>
    <format dxfId="27791">
      <pivotArea dataOnly="0" labelOnly="1" outline="0" fieldPosition="0">
        <references count="3">
          <reference field="0" count="1" selected="0">
            <x v="59"/>
          </reference>
          <reference field="5" count="1" selected="0">
            <x v="56"/>
          </reference>
          <reference field="22" count="1">
            <x v="10"/>
          </reference>
        </references>
      </pivotArea>
    </format>
    <format dxfId="27790">
      <pivotArea dataOnly="0" labelOnly="1" outline="0" fieldPosition="0">
        <references count="3">
          <reference field="0" count="1" selected="0">
            <x v="60"/>
          </reference>
          <reference field="5" count="1" selected="0">
            <x v="40"/>
          </reference>
          <reference field="22" count="1">
            <x v="44"/>
          </reference>
        </references>
      </pivotArea>
    </format>
    <format dxfId="27789">
      <pivotArea dataOnly="0" labelOnly="1" outline="0" fieldPosition="0">
        <references count="3">
          <reference field="0" count="1" selected="0">
            <x v="61"/>
          </reference>
          <reference field="5" count="1" selected="0">
            <x v="7"/>
          </reference>
          <reference field="22" count="1">
            <x v="4"/>
          </reference>
        </references>
      </pivotArea>
    </format>
    <format dxfId="27788">
      <pivotArea dataOnly="0" labelOnly="1" outline="0" fieldPosition="0">
        <references count="3">
          <reference field="0" count="1" selected="0">
            <x v="62"/>
          </reference>
          <reference field="5" count="1" selected="0">
            <x v="8"/>
          </reference>
          <reference field="22" count="1">
            <x v="5"/>
          </reference>
        </references>
      </pivotArea>
    </format>
    <format dxfId="27787">
      <pivotArea dataOnly="0" labelOnly="1" outline="0" fieldPosition="0">
        <references count="3">
          <reference field="0" count="1" selected="0">
            <x v="63"/>
          </reference>
          <reference field="5" count="1" selected="0">
            <x v="9"/>
          </reference>
          <reference field="22" count="1">
            <x v="0"/>
          </reference>
        </references>
      </pivotArea>
    </format>
    <format dxfId="27786">
      <pivotArea dataOnly="0" labelOnly="1" outline="0" fieldPosition="0">
        <references count="3">
          <reference field="0" count="1" selected="0">
            <x v="64"/>
          </reference>
          <reference field="5" count="1" selected="0">
            <x v="10"/>
          </reference>
          <reference field="22" count="1">
            <x v="1"/>
          </reference>
        </references>
      </pivotArea>
    </format>
    <format dxfId="27785">
      <pivotArea dataOnly="0" labelOnly="1" outline="0" fieldPosition="0">
        <references count="3">
          <reference field="0" count="1" selected="0">
            <x v="65"/>
          </reference>
          <reference field="5" count="1" selected="0">
            <x v="60"/>
          </reference>
          <reference field="22" count="1">
            <x v="17"/>
          </reference>
        </references>
      </pivotArea>
    </format>
    <format dxfId="27784">
      <pivotArea dataOnly="0" labelOnly="1" outline="0" fieldPosition="0">
        <references count="3">
          <reference field="0" count="1" selected="0">
            <x v="66"/>
          </reference>
          <reference field="5" count="1" selected="0">
            <x v="50"/>
          </reference>
          <reference field="22" count="1">
            <x v="53"/>
          </reference>
        </references>
      </pivotArea>
    </format>
    <format dxfId="27783">
      <pivotArea dataOnly="0" labelOnly="1" outline="0" fieldPosition="0">
        <references count="3">
          <reference field="0" count="1" selected="0">
            <x v="67"/>
          </reference>
          <reference field="5" count="1" selected="0">
            <x v="67"/>
          </reference>
          <reference field="22" count="1">
            <x v="60"/>
          </reference>
        </references>
      </pivotArea>
    </format>
    <format dxfId="27782">
      <pivotArea dataOnly="0" labelOnly="1" outline="0" fieldPosition="0">
        <references count="4">
          <reference field="0" count="1" selected="0">
            <x v="0"/>
          </reference>
          <reference field="5" count="1" selected="0">
            <x v="44"/>
          </reference>
          <reference field="6" count="1">
            <x v="0"/>
          </reference>
          <reference field="22" count="1" selected="0">
            <x v="45"/>
          </reference>
        </references>
      </pivotArea>
    </format>
    <format dxfId="27781">
      <pivotArea dataOnly="0" labelOnly="1" outline="0" fieldPosition="0">
        <references count="4">
          <reference field="0" count="1" selected="0">
            <x v="30"/>
          </reference>
          <reference field="5" count="1" selected="0">
            <x v="63"/>
          </reference>
          <reference field="6" count="1">
            <x v="10"/>
          </reference>
          <reference field="22" count="1" selected="0">
            <x v="46"/>
          </reference>
        </references>
      </pivotArea>
    </format>
    <format dxfId="27780">
      <pivotArea dataOnly="0" labelOnly="1" outline="0" fieldPosition="0">
        <references count="4">
          <reference field="0" count="1" selected="0">
            <x v="34"/>
          </reference>
          <reference field="5" count="1" selected="0">
            <x v="6"/>
          </reference>
          <reference field="6" count="1">
            <x v="0"/>
          </reference>
          <reference field="22" count="1" selected="0">
            <x v="3"/>
          </reference>
        </references>
      </pivotArea>
    </format>
    <format dxfId="27779">
      <pivotArea dataOnly="0" labelOnly="1" outline="0" fieldPosition="0">
        <references count="4">
          <reference field="0" count="1" selected="0">
            <x v="45"/>
          </reference>
          <reference field="5" count="1" selected="0">
            <x v="57"/>
          </reference>
          <reference field="6" count="1">
            <x v="7"/>
          </reference>
          <reference field="22" count="1" selected="0">
            <x v="16"/>
          </reference>
        </references>
      </pivotArea>
    </format>
    <format dxfId="27778">
      <pivotArea dataOnly="0" labelOnly="1" outline="0" fieldPosition="0">
        <references count="4">
          <reference field="0" count="1" selected="0">
            <x v="46"/>
          </reference>
          <reference field="5" count="1" selected="0">
            <x v="62"/>
          </reference>
          <reference field="6" count="1">
            <x v="4"/>
          </reference>
          <reference field="22" count="1" selected="0">
            <x v="30"/>
          </reference>
        </references>
      </pivotArea>
    </format>
    <format dxfId="27777">
      <pivotArea dataOnly="0" labelOnly="1" outline="0" fieldPosition="0">
        <references count="4">
          <reference field="0" count="1" selected="0">
            <x v="47"/>
          </reference>
          <reference field="5" count="1" selected="0">
            <x v="43"/>
          </reference>
          <reference field="6" count="1">
            <x v="0"/>
          </reference>
          <reference field="22" count="1" selected="0">
            <x v="40"/>
          </reference>
        </references>
      </pivotArea>
    </format>
    <format dxfId="27776">
      <pivotArea dataOnly="0" labelOnly="1" outline="0" fieldPosition="0">
        <references count="4">
          <reference field="0" count="1" selected="0">
            <x v="51"/>
          </reference>
          <reference field="5" count="1" selected="0">
            <x v="58"/>
          </reference>
          <reference field="6" count="1">
            <x v="4"/>
          </reference>
          <reference field="22" count="1" selected="0">
            <x v="58"/>
          </reference>
        </references>
      </pivotArea>
    </format>
    <format dxfId="27775">
      <pivotArea dataOnly="0" labelOnly="1" outline="0" fieldPosition="0">
        <references count="4">
          <reference field="0" count="1" selected="0">
            <x v="53"/>
          </reference>
          <reference field="5" count="1" selected="0">
            <x v="31"/>
          </reference>
          <reference field="6" count="1">
            <x v="0"/>
          </reference>
          <reference field="22" count="1" selected="0">
            <x v="20"/>
          </reference>
        </references>
      </pivotArea>
    </format>
    <format dxfId="27774">
      <pivotArea dataOnly="0" labelOnly="1" outline="0" fieldPosition="0">
        <references count="4">
          <reference field="0" count="1" selected="0">
            <x v="54"/>
          </reference>
          <reference field="5" count="1" selected="0">
            <x v="61"/>
          </reference>
          <reference field="6" count="1">
            <x v="4"/>
          </reference>
          <reference field="22" count="1" selected="0">
            <x v="57"/>
          </reference>
        </references>
      </pivotArea>
    </format>
    <format dxfId="27773">
      <pivotArea dataOnly="0" labelOnly="1" outline="0" fieldPosition="0">
        <references count="4">
          <reference field="0" count="1" selected="0">
            <x v="55"/>
          </reference>
          <reference field="5" count="1" selected="0">
            <x v="49"/>
          </reference>
          <reference field="6" count="1">
            <x v="0"/>
          </reference>
          <reference field="22" count="1" selected="0">
            <x v="50"/>
          </reference>
        </references>
      </pivotArea>
    </format>
    <format dxfId="27772">
      <pivotArea dataOnly="0" labelOnly="1" outline="0" fieldPosition="0">
        <references count="4">
          <reference field="0" count="1" selected="0">
            <x v="57"/>
          </reference>
          <reference field="5" count="1" selected="0">
            <x v="55"/>
          </reference>
          <reference field="6" count="1">
            <x v="7"/>
          </reference>
          <reference field="22" count="1" selected="0">
            <x v="9"/>
          </reference>
        </references>
      </pivotArea>
    </format>
    <format dxfId="27771">
      <pivotArea dataOnly="0" labelOnly="1" outline="0" fieldPosition="0">
        <references count="4">
          <reference field="0" count="1" selected="0">
            <x v="58"/>
          </reference>
          <reference field="5" count="1" selected="0">
            <x v="37"/>
          </reference>
          <reference field="6" count="1">
            <x v="0"/>
          </reference>
          <reference field="22" count="1" selected="0">
            <x v="42"/>
          </reference>
        </references>
      </pivotArea>
    </format>
    <format dxfId="27770">
      <pivotArea dataOnly="0" labelOnly="1" outline="0" fieldPosition="0">
        <references count="4">
          <reference field="0" count="1" selected="0">
            <x v="59"/>
          </reference>
          <reference field="5" count="1" selected="0">
            <x v="56"/>
          </reference>
          <reference field="6" count="1">
            <x v="7"/>
          </reference>
          <reference field="22" count="1" selected="0">
            <x v="10"/>
          </reference>
        </references>
      </pivotArea>
    </format>
    <format dxfId="27769">
      <pivotArea dataOnly="0" labelOnly="1" outline="0" fieldPosition="0">
        <references count="4">
          <reference field="0" count="1" selected="0">
            <x v="60"/>
          </reference>
          <reference field="5" count="1" selected="0">
            <x v="40"/>
          </reference>
          <reference field="6" count="1">
            <x v="0"/>
          </reference>
          <reference field="22" count="1" selected="0">
            <x v="44"/>
          </reference>
        </references>
      </pivotArea>
    </format>
    <format dxfId="27768">
      <pivotArea dataOnly="0" labelOnly="1" outline="0" fieldPosition="0">
        <references count="4">
          <reference field="0" count="1" selected="0">
            <x v="65"/>
          </reference>
          <reference field="5" count="1" selected="0">
            <x v="60"/>
          </reference>
          <reference field="6" count="1">
            <x v="4"/>
          </reference>
          <reference field="22" count="1" selected="0">
            <x v="17"/>
          </reference>
        </references>
      </pivotArea>
    </format>
    <format dxfId="27767">
      <pivotArea dataOnly="0" labelOnly="1" outline="0" fieldPosition="0">
        <references count="4">
          <reference field="0" count="1" selected="0">
            <x v="66"/>
          </reference>
          <reference field="5" count="1" selected="0">
            <x v="50"/>
          </reference>
          <reference field="6" count="1">
            <x v="0"/>
          </reference>
          <reference field="22" count="1" selected="0">
            <x v="53"/>
          </reference>
        </references>
      </pivotArea>
    </format>
    <format dxfId="27766">
      <pivotArea dataOnly="0" labelOnly="1" outline="0" fieldPosition="0">
        <references count="4">
          <reference field="0" count="1" selected="0">
            <x v="67"/>
          </reference>
          <reference field="5" count="1" selected="0">
            <x v="67"/>
          </reference>
          <reference field="6" count="1">
            <x v="13"/>
          </reference>
          <reference field="22" count="1" selected="0">
            <x v="60"/>
          </reference>
        </references>
      </pivotArea>
    </format>
    <format dxfId="27765">
      <pivotArea dataOnly="0" labelOnly="1" outline="0" fieldPosition="0">
        <references count="5">
          <reference field="0" count="1" selected="0">
            <x v="0"/>
          </reference>
          <reference field="4" count="1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2" count="1" selected="0">
            <x v="45"/>
          </reference>
        </references>
      </pivotArea>
    </format>
    <format dxfId="27764">
      <pivotArea dataOnly="0" labelOnly="1" outline="0" fieldPosition="0">
        <references count="5">
          <reference field="0" count="1" selected="0">
            <x v="1"/>
          </reference>
          <reference field="4" count="1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22" count="1" selected="0">
            <x v="48"/>
          </reference>
        </references>
      </pivotArea>
    </format>
    <format dxfId="27763">
      <pivotArea dataOnly="0" labelOnly="1" outline="0" fieldPosition="0">
        <references count="5">
          <reference field="0" count="1" selected="0">
            <x v="2"/>
          </reference>
          <reference field="4" count="1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22" count="1" selected="0">
            <x v="49"/>
          </reference>
        </references>
      </pivotArea>
    </format>
    <format dxfId="27762">
      <pivotArea dataOnly="0" labelOnly="1" outline="0" fieldPosition="0">
        <references count="5">
          <reference field="0" count="1" selected="0">
            <x v="3"/>
          </reference>
          <reference field="4" count="1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22" count="1" selected="0">
            <x v="11"/>
          </reference>
        </references>
      </pivotArea>
    </format>
    <format dxfId="27761">
      <pivotArea dataOnly="0" labelOnly="1" outline="0" fieldPosition="0">
        <references count="5">
          <reference field="0" count="1" selected="0">
            <x v="4"/>
          </reference>
          <reference field="4" count="1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22" count="1" selected="0">
            <x v="31"/>
          </reference>
        </references>
      </pivotArea>
    </format>
    <format dxfId="27760">
      <pivotArea dataOnly="0" labelOnly="1" outline="0" fieldPosition="0">
        <references count="5">
          <reference field="0" count="1" selected="0">
            <x v="5"/>
          </reference>
          <reference field="4" count="1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22" count="1" selected="0">
            <x v="7"/>
          </reference>
        </references>
      </pivotArea>
    </format>
    <format dxfId="27759">
      <pivotArea dataOnly="0" labelOnly="1" outline="0" fieldPosition="0">
        <references count="5">
          <reference field="0" count="1" selected="0">
            <x v="6"/>
          </reference>
          <reference field="4" count="1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22" count="1" selected="0">
            <x v="37"/>
          </reference>
        </references>
      </pivotArea>
    </format>
    <format dxfId="27758">
      <pivotArea dataOnly="0" labelOnly="1" outline="0" fieldPosition="0">
        <references count="5">
          <reference field="0" count="1" selected="0">
            <x v="7"/>
          </reference>
          <reference field="4" count="1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22" count="1" selected="0">
            <x v="38"/>
          </reference>
        </references>
      </pivotArea>
    </format>
    <format dxfId="27757">
      <pivotArea dataOnly="0" labelOnly="1" outline="0" fieldPosition="0">
        <references count="5">
          <reference field="0" count="1" selected="0">
            <x v="8"/>
          </reference>
          <reference field="4" count="1">
            <x v="7"/>
          </reference>
          <reference field="5" count="1" selected="0">
            <x v="5"/>
          </reference>
          <reference field="6" count="1" selected="0">
            <x v="0"/>
          </reference>
          <reference field="22" count="1" selected="0">
            <x v="13"/>
          </reference>
        </references>
      </pivotArea>
    </format>
    <format dxfId="27756">
      <pivotArea dataOnly="0" labelOnly="1" outline="0" fieldPosition="0">
        <references count="5">
          <reference field="0" count="1" selected="0">
            <x v="9"/>
          </reference>
          <reference field="4" count="1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22" count="1" selected="0">
            <x v="35"/>
          </reference>
        </references>
      </pivotArea>
    </format>
    <format dxfId="27755">
      <pivotArea dataOnly="0" labelOnly="1" outline="0" fieldPosition="0">
        <references count="5">
          <reference field="0" count="1" selected="0">
            <x v="10"/>
          </reference>
          <reference field="4" count="1">
            <x v="9"/>
          </reference>
          <reference field="5" count="1" selected="0">
            <x v="27"/>
          </reference>
          <reference field="6" count="1" selected="0">
            <x v="0"/>
          </reference>
          <reference field="22" count="1" selected="0">
            <x v="33"/>
          </reference>
        </references>
      </pivotArea>
    </format>
    <format dxfId="27754">
      <pivotArea dataOnly="0" labelOnly="1" outline="0" fieldPosition="0">
        <references count="5">
          <reference field="0" count="1" selected="0">
            <x v="11"/>
          </reference>
          <reference field="4" count="1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22" count="1" selected="0">
            <x v="36"/>
          </reference>
        </references>
      </pivotArea>
    </format>
    <format dxfId="27753">
      <pivotArea dataOnly="0" labelOnly="1" outline="0" fieldPosition="0">
        <references count="5">
          <reference field="0" count="1" selected="0">
            <x v="12"/>
          </reference>
          <reference field="4" count="1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22" count="1" selected="0">
            <x v="29"/>
          </reference>
        </references>
      </pivotArea>
    </format>
    <format dxfId="27752">
      <pivotArea dataOnly="0" labelOnly="1" outline="0" fieldPosition="0">
        <references count="5">
          <reference field="0" count="1" selected="0">
            <x v="13"/>
          </reference>
          <reference field="4" count="1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22" count="1" selected="0">
            <x v="26"/>
          </reference>
        </references>
      </pivotArea>
    </format>
    <format dxfId="27751">
      <pivotArea dataOnly="0" labelOnly="1" outline="0" fieldPosition="0">
        <references count="5">
          <reference field="0" count="1" selected="0">
            <x v="14"/>
          </reference>
          <reference field="4" count="1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22" count="1" selected="0">
            <x v="27"/>
          </reference>
        </references>
      </pivotArea>
    </format>
    <format dxfId="27750">
      <pivotArea dataOnly="0" labelOnly="1" outline="0" fieldPosition="0">
        <references count="5">
          <reference field="0" count="1" selected="0">
            <x v="15"/>
          </reference>
          <reference field="4" count="1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22" count="1" selected="0">
            <x v="28"/>
          </reference>
        </references>
      </pivotArea>
    </format>
    <format dxfId="27749">
      <pivotArea dataOnly="0" labelOnly="1" outline="0" fieldPosition="0">
        <references count="5">
          <reference field="0" count="1" selected="0">
            <x v="16"/>
          </reference>
          <reference field="4" count="1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22" count="1" selected="0">
            <x v="25"/>
          </reference>
        </references>
      </pivotArea>
    </format>
    <format dxfId="27748">
      <pivotArea dataOnly="0" labelOnly="1" outline="0" fieldPosition="0">
        <references count="5">
          <reference field="0" count="1" selected="0">
            <x v="17"/>
          </reference>
          <reference field="4" count="1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22" count="1" selected="0">
            <x v="2"/>
          </reference>
        </references>
      </pivotArea>
    </format>
    <format dxfId="27747">
      <pivotArea dataOnly="0" labelOnly="1" outline="0" fieldPosition="0">
        <references count="5">
          <reference field="0" count="1" selected="0">
            <x v="18"/>
          </reference>
          <reference field="4" count="1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22" count="1" selected="0">
            <x v="54"/>
          </reference>
        </references>
      </pivotArea>
    </format>
    <format dxfId="27746">
      <pivotArea dataOnly="0" labelOnly="1" outline="0" fieldPosition="0">
        <references count="5">
          <reference field="0" count="1" selected="0">
            <x v="19"/>
          </reference>
          <reference field="4" count="1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2" count="1" selected="0">
            <x v="18"/>
          </reference>
        </references>
      </pivotArea>
    </format>
    <format dxfId="27745">
      <pivotArea dataOnly="0" labelOnly="1" outline="0" fieldPosition="0">
        <references count="5">
          <reference field="0" count="1" selected="0">
            <x v="21"/>
          </reference>
          <reference field="4" count="1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22" count="1" selected="0">
            <x v="52"/>
          </reference>
        </references>
      </pivotArea>
    </format>
    <format dxfId="27744">
      <pivotArea dataOnly="0" labelOnly="1" outline="0" fieldPosition="0">
        <references count="5">
          <reference field="0" count="1" selected="0">
            <x v="22"/>
          </reference>
          <reference field="4" count="1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22" count="1" selected="0">
            <x v="15"/>
          </reference>
        </references>
      </pivotArea>
    </format>
    <format dxfId="27743">
      <pivotArea dataOnly="0" labelOnly="1" outline="0" fieldPosition="0">
        <references count="5">
          <reference field="0" count="1" selected="0">
            <x v="23"/>
          </reference>
          <reference field="4" count="1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22" count="1" selected="0">
            <x v="43"/>
          </reference>
        </references>
      </pivotArea>
    </format>
    <format dxfId="27742">
      <pivotArea dataOnly="0" labelOnly="1" outline="0" fieldPosition="0">
        <references count="5">
          <reference field="0" count="1" selected="0">
            <x v="24"/>
          </reference>
          <reference field="4" count="1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22" count="1" selected="0">
            <x v="21"/>
          </reference>
        </references>
      </pivotArea>
    </format>
    <format dxfId="27741">
      <pivotArea dataOnly="0" labelOnly="1" outline="0" fieldPosition="0">
        <references count="5">
          <reference field="0" count="1" selected="0">
            <x v="25"/>
          </reference>
          <reference field="4" count="1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22" count="1" selected="0">
            <x v="22"/>
          </reference>
        </references>
      </pivotArea>
    </format>
    <format dxfId="27740">
      <pivotArea dataOnly="0" labelOnly="1" outline="0" fieldPosition="0">
        <references count="5">
          <reference field="0" count="1" selected="0">
            <x v="26"/>
          </reference>
          <reference field="4" count="1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22" count="1" selected="0">
            <x v="6"/>
          </reference>
        </references>
      </pivotArea>
    </format>
    <format dxfId="27739">
      <pivotArea dataOnly="0" labelOnly="1" outline="0" fieldPosition="0">
        <references count="5">
          <reference field="0" count="1" selected="0">
            <x v="27"/>
          </reference>
          <reference field="4" count="1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22" count="1" selected="0">
            <x v="19"/>
          </reference>
        </references>
      </pivotArea>
    </format>
    <format dxfId="27738">
      <pivotArea dataOnly="0" labelOnly="1" outline="0" fieldPosition="0">
        <references count="5">
          <reference field="0" count="1" selected="0">
            <x v="28"/>
          </reference>
          <reference field="4" count="1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2" count="1" selected="0">
            <x v="51"/>
          </reference>
        </references>
      </pivotArea>
    </format>
    <format dxfId="27737">
      <pivotArea dataOnly="0" labelOnly="1" outline="0" fieldPosition="0">
        <references count="5">
          <reference field="0" count="1" selected="0">
            <x v="29"/>
          </reference>
          <reference field="4" count="1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2" count="1" selected="0">
            <x v="55"/>
          </reference>
        </references>
      </pivotArea>
    </format>
    <format dxfId="27736">
      <pivotArea dataOnly="0" labelOnly="1" outline="0" fieldPosition="0">
        <references count="5">
          <reference field="0" count="1" selected="0">
            <x v="30"/>
          </reference>
          <reference field="4" count="1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27735">
      <pivotArea dataOnly="0" labelOnly="1" outline="0" fieldPosition="0">
        <references count="5">
          <reference field="0" count="1" selected="0">
            <x v="31"/>
          </reference>
          <reference field="4" count="1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27734">
      <pivotArea dataOnly="0" labelOnly="1" outline="0" fieldPosition="0">
        <references count="5">
          <reference field="0" count="1" selected="0">
            <x v="33"/>
          </reference>
          <reference field="4" count="1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27733">
      <pivotArea dataOnly="0" labelOnly="1" outline="0" fieldPosition="0">
        <references count="5">
          <reference field="0" count="1" selected="0">
            <x v="34"/>
          </reference>
          <reference field="4" count="1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2" count="1" selected="0">
            <x v="3"/>
          </reference>
        </references>
      </pivotArea>
    </format>
    <format dxfId="27732">
      <pivotArea dataOnly="0" labelOnly="1" outline="0" fieldPosition="0">
        <references count="5">
          <reference field="0" count="1" selected="0">
            <x v="35"/>
          </reference>
          <reference field="4" count="1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2" count="1" selected="0">
            <x v="23"/>
          </reference>
        </references>
      </pivotArea>
    </format>
    <format dxfId="27731">
      <pivotArea dataOnly="0" labelOnly="1" outline="0" fieldPosition="0">
        <references count="5">
          <reference field="0" count="1" selected="0">
            <x v="36"/>
          </reference>
          <reference field="4" count="1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22" count="1" selected="0">
            <x v="24"/>
          </reference>
        </references>
      </pivotArea>
    </format>
    <format dxfId="27730">
      <pivotArea dataOnly="0" labelOnly="1" outline="0" fieldPosition="0">
        <references count="5">
          <reference field="0" count="1" selected="0">
            <x v="37"/>
          </reference>
          <reference field="4" count="1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22" count="1" selected="0">
            <x v="49"/>
          </reference>
        </references>
      </pivotArea>
    </format>
    <format dxfId="27729">
      <pivotArea dataOnly="0" labelOnly="1" outline="0" fieldPosition="0">
        <references count="5">
          <reference field="0" count="1" selected="0">
            <x v="38"/>
          </reference>
          <reference field="4" count="1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22" count="1" selected="0">
            <x v="8"/>
          </reference>
        </references>
      </pivotArea>
    </format>
    <format dxfId="27728">
      <pivotArea dataOnly="0" labelOnly="1" outline="0" fieldPosition="0">
        <references count="5">
          <reference field="0" count="1" selected="0">
            <x v="39"/>
          </reference>
          <reference field="4" count="1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22" count="1" selected="0">
            <x v="39"/>
          </reference>
        </references>
      </pivotArea>
    </format>
    <format dxfId="27727">
      <pivotArea dataOnly="0" labelOnly="1" outline="0" fieldPosition="0">
        <references count="5">
          <reference field="0" count="1" selected="0">
            <x v="40"/>
          </reference>
          <reference field="4" count="1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22" count="1" selected="0">
            <x v="12"/>
          </reference>
        </references>
      </pivotArea>
    </format>
    <format dxfId="27726">
      <pivotArea dataOnly="0" labelOnly="1" outline="0" fieldPosition="0">
        <references count="5">
          <reference field="0" count="1" selected="0">
            <x v="42"/>
          </reference>
          <reference field="4" count="1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22" count="1" selected="0">
            <x v="32"/>
          </reference>
        </references>
      </pivotArea>
    </format>
    <format dxfId="27725">
      <pivotArea dataOnly="0" labelOnly="1" outline="0" fieldPosition="0">
        <references count="5">
          <reference field="0" count="1" selected="0">
            <x v="43"/>
          </reference>
          <reference field="4" count="1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22" count="1" selected="0">
            <x v="14"/>
          </reference>
        </references>
      </pivotArea>
    </format>
    <format dxfId="27724">
      <pivotArea dataOnly="0" labelOnly="1" outline="0" fieldPosition="0">
        <references count="5">
          <reference field="0" count="1" selected="0">
            <x v="44"/>
          </reference>
          <reference field="4" count="1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22" count="1" selected="0">
            <x v="34"/>
          </reference>
        </references>
      </pivotArea>
    </format>
    <format dxfId="27723">
      <pivotArea dataOnly="0" labelOnly="1" outline="0" fieldPosition="0">
        <references count="5">
          <reference field="0" count="1" selected="0">
            <x v="45"/>
          </reference>
          <reference field="4" count="1">
            <x v="5"/>
          </reference>
          <reference field="5" count="1" selected="0">
            <x v="57"/>
          </reference>
          <reference field="6" count="1" selected="0">
            <x v="7"/>
          </reference>
          <reference field="22" count="1" selected="0">
            <x v="16"/>
          </reference>
        </references>
      </pivotArea>
    </format>
    <format dxfId="27722">
      <pivotArea dataOnly="0" labelOnly="1" outline="0" fieldPosition="0">
        <references count="5">
          <reference field="0" count="1" selected="0">
            <x v="46"/>
          </reference>
          <reference field="4" count="1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22" count="1" selected="0">
            <x v="30"/>
          </reference>
        </references>
      </pivotArea>
    </format>
    <format dxfId="27721">
      <pivotArea dataOnly="0" labelOnly="1" outline="0" fieldPosition="0">
        <references count="5">
          <reference field="0" count="1" selected="0">
            <x v="47"/>
          </reference>
          <reference field="4" count="1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22" count="1" selected="0">
            <x v="40"/>
          </reference>
        </references>
      </pivotArea>
    </format>
    <format dxfId="27720">
      <pivotArea dataOnly="0" labelOnly="1" outline="0" fieldPosition="0">
        <references count="5">
          <reference field="0" count="1" selected="0">
            <x v="51"/>
          </reference>
          <reference field="4" count="1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2" count="1" selected="0">
            <x v="58"/>
          </reference>
        </references>
      </pivotArea>
    </format>
    <format dxfId="27719">
      <pivotArea dataOnly="0" labelOnly="1" outline="0" fieldPosition="0">
        <references count="5">
          <reference field="0" count="1" selected="0">
            <x v="54"/>
          </reference>
          <reference field="4" count="1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22" count="1" selected="0">
            <x v="57"/>
          </reference>
        </references>
      </pivotArea>
    </format>
    <format dxfId="27718">
      <pivotArea dataOnly="0" labelOnly="1" outline="0" fieldPosition="0">
        <references count="5">
          <reference field="0" count="1" selected="0">
            <x v="55"/>
          </reference>
          <reference field="4" count="1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2" count="1" selected="0">
            <x v="50"/>
          </reference>
        </references>
      </pivotArea>
    </format>
    <format dxfId="27717">
      <pivotArea dataOnly="0" labelOnly="1" outline="0" fieldPosition="0">
        <references count="5">
          <reference field="0" count="1" selected="0">
            <x v="56"/>
          </reference>
          <reference field="4" count="1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22" count="1" selected="0">
            <x v="47"/>
          </reference>
        </references>
      </pivotArea>
    </format>
    <format dxfId="27716">
      <pivotArea dataOnly="0" labelOnly="1" outline="0" fieldPosition="0">
        <references count="5">
          <reference field="0" count="1" selected="0">
            <x v="57"/>
          </reference>
          <reference field="4" count="1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22" count="1" selected="0">
            <x v="9"/>
          </reference>
        </references>
      </pivotArea>
    </format>
    <format dxfId="27715">
      <pivotArea dataOnly="0" labelOnly="1" outline="0" fieldPosition="0">
        <references count="5">
          <reference field="0" count="1" selected="0">
            <x v="58"/>
          </reference>
          <reference field="4" count="1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22" count="1" selected="0">
            <x v="42"/>
          </reference>
        </references>
      </pivotArea>
    </format>
    <format dxfId="27714">
      <pivotArea dataOnly="0" labelOnly="1" outline="0" fieldPosition="0">
        <references count="5">
          <reference field="0" count="1" selected="0">
            <x v="59"/>
          </reference>
          <reference field="4" count="1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22" count="1" selected="0">
            <x v="10"/>
          </reference>
        </references>
      </pivotArea>
    </format>
    <format dxfId="27713">
      <pivotArea dataOnly="0" labelOnly="1" outline="0" fieldPosition="0">
        <references count="5">
          <reference field="0" count="1" selected="0">
            <x v="60"/>
          </reference>
          <reference field="4" count="1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22" count="1" selected="0">
            <x v="44"/>
          </reference>
        </references>
      </pivotArea>
    </format>
    <format dxfId="27712">
      <pivotArea dataOnly="0" labelOnly="1" outline="0" fieldPosition="0">
        <references count="5">
          <reference field="0" count="1" selected="0">
            <x v="61"/>
          </reference>
          <reference field="4" count="1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2" count="1" selected="0">
            <x v="4"/>
          </reference>
        </references>
      </pivotArea>
    </format>
    <format dxfId="27711">
      <pivotArea dataOnly="0" labelOnly="1" outline="0" fieldPosition="0">
        <references count="5">
          <reference field="0" count="1" selected="0">
            <x v="62"/>
          </reference>
          <reference field="4" count="1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22" count="1" selected="0">
            <x v="5"/>
          </reference>
        </references>
      </pivotArea>
    </format>
    <format dxfId="27710">
      <pivotArea dataOnly="0" labelOnly="1" outline="0" fieldPosition="0">
        <references count="5">
          <reference field="0" count="1" selected="0">
            <x v="65"/>
          </reference>
          <reference field="4" count="1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22" count="1" selected="0">
            <x v="17"/>
          </reference>
        </references>
      </pivotArea>
    </format>
    <format dxfId="27709">
      <pivotArea dataOnly="0" labelOnly="1" outline="0" fieldPosition="0">
        <references count="5">
          <reference field="0" count="1" selected="0">
            <x v="66"/>
          </reference>
          <reference field="4" count="1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2" count="1" selected="0">
            <x v="53"/>
          </reference>
        </references>
      </pivotArea>
    </format>
    <format dxfId="27708">
      <pivotArea dataOnly="0" labelOnly="1" outline="0" fieldPosition="0">
        <references count="5">
          <reference field="0" count="1" selected="0">
            <x v="67"/>
          </reference>
          <reference field="4" count="1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22" count="1" selected="0">
            <x v="60"/>
          </reference>
        </references>
      </pivotArea>
    </format>
    <format dxfId="27707">
      <pivotArea dataOnly="0" labelOnly="1" outline="0" fieldPosition="0">
        <references count="6">
          <reference field="0" count="1" selected="0">
            <x v="0"/>
          </reference>
          <reference field="3" count="1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2" count="1" selected="0">
            <x v="45"/>
          </reference>
        </references>
      </pivotArea>
    </format>
    <format dxfId="27706">
      <pivotArea dataOnly="0" labelOnly="1" outline="0" fieldPosition="0">
        <references count="6">
          <reference field="0" count="1" selected="0">
            <x v="12"/>
          </reference>
          <reference field="3" count="1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22" count="1" selected="0">
            <x v="29"/>
          </reference>
        </references>
      </pivotArea>
    </format>
    <format dxfId="27705">
      <pivotArea dataOnly="0" labelOnly="1" outline="0" fieldPosition="0">
        <references count="6">
          <reference field="0" count="1" selected="0">
            <x v="13"/>
          </reference>
          <reference field="3" count="1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22" count="1" selected="0">
            <x v="26"/>
          </reference>
        </references>
      </pivotArea>
    </format>
    <format dxfId="27704">
      <pivotArea dataOnly="0" labelOnly="1" outline="0" fieldPosition="0">
        <references count="6">
          <reference field="0" count="1" selected="0">
            <x v="19"/>
          </reference>
          <reference field="3" count="1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2" count="1" selected="0">
            <x v="18"/>
          </reference>
        </references>
      </pivotArea>
    </format>
    <format dxfId="27703">
      <pivotArea dataOnly="0" labelOnly="1" outline="0" fieldPosition="0">
        <references count="6">
          <reference field="0" count="1" selected="0">
            <x v="20"/>
          </reference>
          <reference field="3" count="1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22" count="1" selected="0">
            <x v="56"/>
          </reference>
        </references>
      </pivotArea>
    </format>
    <format dxfId="27702">
      <pivotArea dataOnly="0" labelOnly="1" outline="0" fieldPosition="0">
        <references count="6">
          <reference field="0" count="1" selected="0">
            <x v="47"/>
          </reference>
          <reference field="3" count="1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22" count="1" selected="0">
            <x v="40"/>
          </reference>
        </references>
      </pivotArea>
    </format>
    <format dxfId="27701">
      <pivotArea dataOnly="0" labelOnly="1" outline="0" fieldPosition="0">
        <references count="6">
          <reference field="0" count="1" selected="0">
            <x v="48"/>
          </reference>
          <reference field="3" count="1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22" count="1" selected="0">
            <x v="40"/>
          </reference>
        </references>
      </pivotArea>
    </format>
    <format dxfId="27700">
      <pivotArea dataOnly="0" labelOnly="1" outline="0" fieldPosition="0">
        <references count="6">
          <reference field="0" count="1" selected="0">
            <x v="51"/>
          </reference>
          <reference field="3" count="1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2" count="1" selected="0">
            <x v="58"/>
          </reference>
        </references>
      </pivotArea>
    </format>
    <format dxfId="27699">
      <pivotArea dataOnly="0" labelOnly="1" outline="0" fieldPosition="0">
        <references count="6">
          <reference field="0" count="1" selected="0">
            <x v="53"/>
          </reference>
          <reference field="3" count="1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22" count="1" selected="0">
            <x v="20"/>
          </reference>
        </references>
      </pivotArea>
    </format>
    <format dxfId="27698">
      <pivotArea dataOnly="0" labelOnly="1" outline="0" fieldPosition="0">
        <references count="6">
          <reference field="0" count="1" selected="0">
            <x v="54"/>
          </reference>
          <reference field="3" count="1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22" count="1" selected="0">
            <x v="57"/>
          </reference>
        </references>
      </pivotArea>
    </format>
    <format dxfId="27697">
      <pivotArea dataOnly="0" labelOnly="1" outline="0" fieldPosition="0">
        <references count="6">
          <reference field="0" count="1" selected="0">
            <x v="55"/>
          </reference>
          <reference field="3" count="1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2" count="1" selected="0">
            <x v="50"/>
          </reference>
        </references>
      </pivotArea>
    </format>
    <format dxfId="27696">
      <pivotArea dataOnly="0" labelOnly="1" outline="0" fieldPosition="0">
        <references count="6">
          <reference field="0" count="1" selected="0">
            <x v="56"/>
          </reference>
          <reference field="3" count="1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22" count="1" selected="0">
            <x v="47"/>
          </reference>
        </references>
      </pivotArea>
    </format>
    <format dxfId="27695">
      <pivotArea dataOnly="0" labelOnly="1" outline="0" fieldPosition="0">
        <references count="6">
          <reference field="0" count="1" selected="0">
            <x v="57"/>
          </reference>
          <reference field="3" count="1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22" count="1" selected="0">
            <x v="9"/>
          </reference>
        </references>
      </pivotArea>
    </format>
    <format dxfId="27694">
      <pivotArea dataOnly="0" labelOnly="1" outline="0" fieldPosition="0">
        <references count="6">
          <reference field="0" count="1" selected="0">
            <x v="65"/>
          </reference>
          <reference field="3" count="1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22" count="1" selected="0">
            <x v="17"/>
          </reference>
        </references>
      </pivotArea>
    </format>
    <format dxfId="27693">
      <pivotArea dataOnly="0" labelOnly="1" outline="0" fieldPosition="0">
        <references count="6">
          <reference field="0" count="1" selected="0">
            <x v="66"/>
          </reference>
          <reference field="3" count="1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2" count="1" selected="0">
            <x v="53"/>
          </reference>
        </references>
      </pivotArea>
    </format>
    <format dxfId="27692">
      <pivotArea dataOnly="0" labelOnly="1" outline="0" fieldPosition="0">
        <references count="7">
          <reference field="0" count="1" selected="0">
            <x v="0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2" count="1" selected="0">
            <x v="45"/>
          </reference>
        </references>
      </pivotArea>
    </format>
    <format dxfId="27691">
      <pivotArea dataOnly="0" labelOnly="1" outline="0" fieldPosition="0">
        <references count="7">
          <reference field="0" count="1" selected="0">
            <x v="28"/>
          </reference>
          <reference field="1" count="1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2" count="1" selected="0">
            <x v="51"/>
          </reference>
        </references>
      </pivotArea>
    </format>
    <format dxfId="27690">
      <pivotArea dataOnly="0" labelOnly="1" outline="0" fieldPosition="0">
        <references count="7">
          <reference field="0" count="1" selected="0">
            <x v="29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2" count="1" selected="0">
            <x v="55"/>
          </reference>
        </references>
      </pivotArea>
    </format>
    <format dxfId="27689">
      <pivotArea dataOnly="0" labelOnly="1" outline="0" fieldPosition="0">
        <references count="7">
          <reference field="0" count="1" selected="0">
            <x v="30"/>
          </reference>
          <reference field="1" count="1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27688">
      <pivotArea dataOnly="0" labelOnly="1" outline="0" fieldPosition="0">
        <references count="7">
          <reference field="0" count="1" selected="0">
            <x v="34"/>
          </reference>
          <reference field="1" count="1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2" count="1" selected="0">
            <x v="3"/>
          </reference>
        </references>
      </pivotArea>
    </format>
    <format dxfId="27687">
      <pivotArea dataOnly="0" labelOnly="1" outline="0" fieldPosition="0">
        <references count="7">
          <reference field="0" count="1" selected="0">
            <x v="35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2" count="1" selected="0">
            <x v="23"/>
          </reference>
        </references>
      </pivotArea>
    </format>
    <format dxfId="27686">
      <pivotArea dataOnly="0" labelOnly="1" outline="0" fieldPosition="0">
        <references count="7">
          <reference field="0" count="1" selected="0">
            <x v="61"/>
          </reference>
          <reference field="1" count="1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2" count="1" selected="0">
            <x v="4"/>
          </reference>
        </references>
      </pivotArea>
    </format>
    <format dxfId="27685">
      <pivotArea dataOnly="0" labelOnly="1" outline="0" fieldPosition="0">
        <references count="7">
          <reference field="0" count="1" selected="0">
            <x v="66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2" count="1" selected="0">
            <x v="53"/>
          </reference>
        </references>
      </pivotArea>
    </format>
    <format dxfId="27684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0" count="1">
            <x v="1"/>
          </reference>
          <reference field="22" count="1" selected="0">
            <x v="45"/>
          </reference>
        </references>
      </pivotArea>
    </format>
    <format dxfId="27683">
      <pivotArea dataOnly="0" labelOnly="1" outline="0" fieldPosition="0">
        <references count="8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25"/>
          </reference>
        </references>
      </pivotArea>
    </format>
    <format dxfId="27682">
      <pivotArea dataOnly="0" labelOnly="1" outline="0" fieldPosition="0">
        <references count="8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0" count="1">
            <x v="4"/>
          </reference>
          <reference field="22" count="1" selected="0">
            <x v="18"/>
          </reference>
        </references>
      </pivotArea>
    </format>
    <format dxfId="27681">
      <pivotArea dataOnly="0" labelOnly="1" outline="0" fieldPosition="0">
        <references count="8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6"/>
          </reference>
        </references>
      </pivotArea>
    </format>
    <format dxfId="27680">
      <pivotArea dataOnly="0" labelOnly="1" outline="0" fieldPosition="0">
        <references count="8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20" count="1">
            <x v="4"/>
          </reference>
          <reference field="22" count="1" selected="0">
            <x v="21"/>
          </reference>
        </references>
      </pivotArea>
    </format>
    <format dxfId="27679">
      <pivotArea dataOnly="0" labelOnly="1" outline="0" fieldPosition="0">
        <references count="8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0" count="1">
            <x v="2"/>
          </reference>
          <reference field="22" count="1" selected="0">
            <x v="51"/>
          </reference>
        </references>
      </pivotArea>
    </format>
    <format dxfId="27678">
      <pivotArea dataOnly="0" labelOnly="1" outline="0" fieldPosition="0">
        <references count="8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5"/>
          </reference>
        </references>
      </pivotArea>
    </format>
    <format dxfId="27677">
      <pivotArea dataOnly="0" labelOnly="1" outline="0" fieldPosition="0">
        <references count="8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0" count="1">
            <x v="0"/>
          </reference>
          <reference field="22" count="1" selected="0">
            <x v="46"/>
          </reference>
        </references>
      </pivotArea>
    </format>
    <format dxfId="27676">
      <pivotArea dataOnly="0" labelOnly="1" outline="0" fieldPosition="0">
        <references count="8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0" count="1">
            <x v="2"/>
          </reference>
          <reference field="22" count="1" selected="0">
            <x v="3"/>
          </reference>
        </references>
      </pivotArea>
    </format>
    <format dxfId="27675">
      <pivotArea dataOnly="0" labelOnly="1" outline="0" fieldPosition="0">
        <references count="8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0" count="1">
            <x v="1"/>
          </reference>
          <reference field="22" count="1" selected="0">
            <x v="23"/>
          </reference>
        </references>
      </pivotArea>
    </format>
    <format dxfId="27674">
      <pivotArea dataOnly="0" labelOnly="1" outline="0" fieldPosition="0">
        <references count="8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0" count="1">
            <x v="4"/>
          </reference>
          <reference field="22" count="1" selected="0">
            <x v="58"/>
          </reference>
        </references>
      </pivotArea>
    </format>
    <format dxfId="27673">
      <pivotArea dataOnly="0" labelOnly="1" outline="0" fieldPosition="0">
        <references count="8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0"/>
          </reference>
        </references>
      </pivotArea>
    </format>
    <format dxfId="27672">
      <pivotArea dataOnly="0" labelOnly="1" outline="0" fieldPosition="0">
        <references count="8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20" count="1">
            <x v="4"/>
          </reference>
          <reference field="22" count="1" selected="0">
            <x v="9"/>
          </reference>
        </references>
      </pivotArea>
    </format>
    <format dxfId="27671">
      <pivotArea dataOnly="0" labelOnly="1" outline="0" fieldPosition="0">
        <references count="8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42"/>
          </reference>
        </references>
      </pivotArea>
    </format>
    <format dxfId="27670">
      <pivotArea dataOnly="0" labelOnly="1" outline="0" fieldPosition="0">
        <references count="8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0" count="1">
            <x v="2"/>
          </reference>
          <reference field="22" count="1" selected="0">
            <x v="4"/>
          </reference>
        </references>
      </pivotArea>
    </format>
    <format dxfId="27669">
      <pivotArea dataOnly="0" labelOnly="1" outline="0" fieldPosition="0">
        <references count="8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3"/>
          </reference>
        </references>
      </pivotArea>
    </format>
    <format dxfId="27668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4"/>
          </reference>
          <reference field="22" count="1" selected="0">
            <x v="45"/>
          </reference>
        </references>
      </pivotArea>
    </format>
    <format dxfId="27667">
      <pivotArea dataOnly="0" labelOnly="1" outline="0" fieldPosition="0">
        <references count="9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40"/>
          </reference>
          <reference field="22" count="1" selected="0">
            <x v="11"/>
          </reference>
        </references>
      </pivotArea>
    </format>
    <format dxfId="27666">
      <pivotArea dataOnly="0" labelOnly="1" outline="0" fieldPosition="0">
        <references count="9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5"/>
          </reference>
          <reference field="22" count="1" selected="0">
            <x v="31"/>
          </reference>
        </references>
      </pivotArea>
    </format>
    <format dxfId="27665">
      <pivotArea dataOnly="0" labelOnly="1" outline="0" fieldPosition="0">
        <references count="9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7"/>
          </reference>
          <reference field="22" count="1" selected="0">
            <x v="7"/>
          </reference>
        </references>
      </pivotArea>
    </format>
    <format dxfId="27664">
      <pivotArea dataOnly="0" labelOnly="1" outline="0" fieldPosition="0">
        <references count="9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8"/>
          </reference>
          <reference field="22" count="1" selected="0">
            <x v="37"/>
          </reference>
        </references>
      </pivotArea>
    </format>
    <format dxfId="27663">
      <pivotArea dataOnly="0" labelOnly="1" outline="0" fieldPosition="0">
        <references count="9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3"/>
          </reference>
          <reference field="22" count="1" selected="0">
            <x v="38"/>
          </reference>
        </references>
      </pivotArea>
    </format>
    <format dxfId="27662">
      <pivotArea dataOnly="0" labelOnly="1" outline="0" fieldPosition="0">
        <references count="9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0"/>
          </reference>
          <reference field="22" count="1" selected="0">
            <x v="13"/>
          </reference>
        </references>
      </pivotArea>
    </format>
    <format dxfId="27661">
      <pivotArea dataOnly="0" labelOnly="1" outline="0" fieldPosition="0">
        <references count="9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6"/>
          </reference>
          <reference field="22" count="1" selected="0">
            <x v="35"/>
          </reference>
        </references>
      </pivotArea>
    </format>
    <format dxfId="27660">
      <pivotArea dataOnly="0" labelOnly="1" outline="0" fieldPosition="0">
        <references count="9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27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5"/>
          </reference>
          <reference field="22" count="1" selected="0">
            <x v="33"/>
          </reference>
        </references>
      </pivotArea>
    </format>
    <format dxfId="27659">
      <pivotArea dataOnly="0" labelOnly="1" outline="0" fieldPosition="0">
        <references count="9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4"/>
          </reference>
          <reference field="22" count="1" selected="0">
            <x v="36"/>
          </reference>
        </references>
      </pivotArea>
    </format>
    <format dxfId="27658">
      <pivotArea dataOnly="0" labelOnly="1" outline="0" fieldPosition="0">
        <references count="9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8"/>
          </reference>
          <reference field="22" count="1" selected="0">
            <x v="29"/>
          </reference>
        </references>
      </pivotArea>
    </format>
    <format dxfId="27657">
      <pivotArea dataOnly="0" labelOnly="1" outline="0" fieldPosition="0">
        <references count="9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"/>
          </reference>
          <reference field="22" count="1" selected="0">
            <x v="26"/>
          </reference>
        </references>
      </pivotArea>
    </format>
    <format dxfId="27656">
      <pivotArea dataOnly="0" labelOnly="1" outline="0" fieldPosition="0">
        <references count="9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"/>
          </reference>
          <reference field="22" count="1" selected="0">
            <x v="27"/>
          </reference>
        </references>
      </pivotArea>
    </format>
    <format dxfId="27655">
      <pivotArea dataOnly="0" labelOnly="1" outline="0" fieldPosition="0">
        <references count="9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8"/>
          </reference>
          <reference field="22" count="1" selected="0">
            <x v="28"/>
          </reference>
        </references>
      </pivotArea>
    </format>
    <format dxfId="27654">
      <pivotArea dataOnly="0" labelOnly="1" outline="0" fieldPosition="0">
        <references count="9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9"/>
          </reference>
          <reference field="22" count="1" selected="0">
            <x v="25"/>
          </reference>
        </references>
      </pivotArea>
    </format>
    <format dxfId="27653">
      <pivotArea dataOnly="0" labelOnly="1" outline="0" fieldPosition="0">
        <references count="9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9"/>
          </reference>
          <reference field="22" count="1" selected="0">
            <x v="2"/>
          </reference>
        </references>
      </pivotArea>
    </format>
    <format dxfId="27652">
      <pivotArea dataOnly="0" labelOnly="1" outline="0" fieldPosition="0">
        <references count="9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11"/>
          </reference>
          <reference field="22" count="1" selected="0">
            <x v="54"/>
          </reference>
        </references>
      </pivotArea>
    </format>
    <format dxfId="27651">
      <pivotArea dataOnly="0" labelOnly="1" outline="0" fieldPosition="0">
        <references count="9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9"/>
          </reference>
          <reference field="22" count="1" selected="0">
            <x v="18"/>
          </reference>
        </references>
      </pivotArea>
    </format>
    <format dxfId="27650">
      <pivotArea dataOnly="0" labelOnly="1" outline="0" fieldPosition="0">
        <references count="9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9"/>
          </reference>
          <reference field="22" count="1" selected="0">
            <x v="56"/>
          </reference>
        </references>
      </pivotArea>
    </format>
    <format dxfId="27649">
      <pivotArea dataOnly="0" labelOnly="1" outline="0" fieldPosition="0">
        <references count="9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2"/>
          </reference>
          <reference field="22" count="1" selected="0">
            <x v="52"/>
          </reference>
        </references>
      </pivotArea>
    </format>
    <format dxfId="27648">
      <pivotArea dataOnly="0" labelOnly="1" outline="0" fieldPosition="0">
        <references count="9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0"/>
          </reference>
          <reference field="22" count="1" selected="0">
            <x v="15"/>
          </reference>
        </references>
      </pivotArea>
    </format>
    <format dxfId="27647">
      <pivotArea dataOnly="0" labelOnly="1" outline="0" fieldPosition="0">
        <references count="9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4"/>
          </reference>
          <reference field="22" count="1" selected="0">
            <x v="43"/>
          </reference>
        </references>
      </pivotArea>
    </format>
    <format dxfId="27646">
      <pivotArea dataOnly="0" labelOnly="1" outline="0" fieldPosition="0">
        <references count="9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36"/>
          </reference>
          <reference field="22" count="1" selected="0">
            <x v="21"/>
          </reference>
        </references>
      </pivotArea>
    </format>
    <format dxfId="27645">
      <pivotArea dataOnly="0" labelOnly="1" outline="0" fieldPosition="0">
        <references count="9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10"/>
          </reference>
          <reference field="22" count="1" selected="0">
            <x v="22"/>
          </reference>
        </references>
      </pivotArea>
    </format>
    <format dxfId="27644">
      <pivotArea dataOnly="0" labelOnly="1" outline="0" fieldPosition="0">
        <references count="9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19"/>
          </reference>
          <reference field="22" count="1" selected="0">
            <x v="6"/>
          </reference>
        </references>
      </pivotArea>
    </format>
    <format dxfId="27643">
      <pivotArea dataOnly="0" labelOnly="1" outline="0" fieldPosition="0">
        <references count="9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12"/>
          </reference>
          <reference field="22" count="1" selected="0">
            <x v="19"/>
          </reference>
        </references>
      </pivotArea>
    </format>
    <format dxfId="27642">
      <pivotArea dataOnly="0" labelOnly="1" outline="0" fieldPosition="0">
        <references count="9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0" count="1" selected="0">
            <x v="2"/>
          </reference>
          <reference field="21" count="1">
            <x v="37"/>
          </reference>
          <reference field="22" count="1" selected="0">
            <x v="51"/>
          </reference>
        </references>
      </pivotArea>
    </format>
    <format dxfId="27641">
      <pivotArea dataOnly="0" labelOnly="1" outline="0" fieldPosition="0">
        <references count="9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4"/>
          </reference>
          <reference field="22" count="1" selected="0">
            <x v="55"/>
          </reference>
        </references>
      </pivotArea>
    </format>
    <format dxfId="27640">
      <pivotArea dataOnly="0" labelOnly="1" outline="0" fieldPosition="0">
        <references count="9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0" count="1" selected="0">
            <x v="0"/>
          </reference>
          <reference field="21" count="1">
            <x v="18"/>
          </reference>
          <reference field="22" count="1" selected="0">
            <x v="46"/>
          </reference>
        </references>
      </pivotArea>
    </format>
    <format dxfId="27639">
      <pivotArea dataOnly="0" labelOnly="1" outline="0" fieldPosition="0">
        <references count="9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0" count="1" selected="0">
            <x v="2"/>
          </reference>
          <reference field="21" count="1">
            <x v="13"/>
          </reference>
          <reference field="22" count="1" selected="0">
            <x v="3"/>
          </reference>
        </references>
      </pivotArea>
    </format>
    <format dxfId="27638">
      <pivotArea dataOnly="0" labelOnly="1" outline="0" fieldPosition="0">
        <references count="9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6"/>
          </reference>
          <reference field="22" count="1" selected="0">
            <x v="23"/>
          </reference>
        </references>
      </pivotArea>
    </format>
    <format dxfId="27637">
      <pivotArea dataOnly="0" labelOnly="1" outline="0" fieldPosition="0">
        <references count="9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7"/>
          </reference>
          <reference field="22" count="1" selected="0">
            <x v="24"/>
          </reference>
        </references>
      </pivotArea>
    </format>
    <format dxfId="27636">
      <pivotArea dataOnly="0" labelOnly="1" outline="0" fieldPosition="0">
        <references count="9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4"/>
          </reference>
          <reference field="22" count="1" selected="0">
            <x v="49"/>
          </reference>
        </references>
      </pivotArea>
    </format>
    <format dxfId="27635">
      <pivotArea dataOnly="0" labelOnly="1" outline="0" fieldPosition="0">
        <references count="9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7"/>
          </reference>
          <reference field="22" count="1" selected="0">
            <x v="12"/>
          </reference>
        </references>
      </pivotArea>
    </format>
    <format dxfId="27634">
      <pivotArea dataOnly="0" labelOnly="1" outline="0" fieldPosition="0">
        <references count="9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1"/>
          </reference>
          <reference field="22" count="1" selected="0">
            <x v="32"/>
          </reference>
        </references>
      </pivotArea>
    </format>
    <format dxfId="27633">
      <pivotArea dataOnly="0" labelOnly="1" outline="0" fieldPosition="0">
        <references count="9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3"/>
          </reference>
          <reference field="22" count="1" selected="0">
            <x v="14"/>
          </reference>
        </references>
      </pivotArea>
    </format>
    <format dxfId="27632">
      <pivotArea dataOnly="0" labelOnly="1" outline="0" fieldPosition="0">
        <references count="9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"/>
          </reference>
          <reference field="22" count="1" selected="0">
            <x v="34"/>
          </reference>
        </references>
      </pivotArea>
    </format>
    <format dxfId="27631">
      <pivotArea dataOnly="0" labelOnly="1" outline="0" fieldPosition="0">
        <references count="9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7"/>
          </reference>
          <reference field="20" count="1" selected="0">
            <x v="1"/>
          </reference>
          <reference field="21" count="1">
            <x v="15"/>
          </reference>
          <reference field="22" count="1" selected="0">
            <x v="16"/>
          </reference>
        </references>
      </pivotArea>
    </format>
    <format dxfId="27630">
      <pivotArea dataOnly="0" labelOnly="1" outline="0" fieldPosition="0">
        <references count="9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8"/>
          </reference>
          <reference field="22" count="1" selected="0">
            <x v="40"/>
          </reference>
        </references>
      </pivotArea>
    </format>
    <format dxfId="27629">
      <pivotArea dataOnly="0" labelOnly="1" outline="0" fieldPosition="0">
        <references count="9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0" count="1" selected="0">
            <x v="4"/>
          </reference>
          <reference field="21" count="1">
            <x v="8"/>
          </reference>
          <reference field="22" count="1" selected="0">
            <x v="58"/>
          </reference>
        </references>
      </pivotArea>
    </format>
    <format dxfId="27628">
      <pivotArea dataOnly="0" labelOnly="1" outline="0" fieldPosition="0">
        <references count="9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20" count="1" selected="0">
            <x v="4"/>
          </reference>
          <reference field="21" count="1">
            <x v="9"/>
          </reference>
          <reference field="22" count="1" selected="0">
            <x v="59"/>
          </reference>
        </references>
      </pivotArea>
    </format>
    <format dxfId="27627">
      <pivotArea dataOnly="0" labelOnly="1" outline="0" fieldPosition="0">
        <references count="9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24"/>
          </reference>
          <reference field="22" count="1" selected="0">
            <x v="20"/>
          </reference>
        </references>
      </pivotArea>
    </format>
    <format dxfId="27626">
      <pivotArea dataOnly="0" labelOnly="1" outline="0" fieldPosition="0">
        <references count="9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20" count="1" selected="0">
            <x v="4"/>
          </reference>
          <reference field="21" count="1">
            <x v="26"/>
          </reference>
          <reference field="22" count="1" selected="0">
            <x v="57"/>
          </reference>
        </references>
      </pivotArea>
    </format>
    <format dxfId="27625">
      <pivotArea dataOnly="0" labelOnly="1" outline="0" fieldPosition="0">
        <references count="9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7"/>
          </reference>
          <reference field="22" count="1" selected="0">
            <x v="50"/>
          </reference>
        </references>
      </pivotArea>
    </format>
    <format dxfId="27624">
      <pivotArea dataOnly="0" labelOnly="1" outline="0" fieldPosition="0">
        <references count="9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1"/>
          </reference>
          <reference field="22" count="1" selected="0">
            <x v="47"/>
          </reference>
        </references>
      </pivotArea>
    </format>
    <format dxfId="27623">
      <pivotArea dataOnly="0" labelOnly="1" outline="0" fieldPosition="0">
        <references count="9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20" count="1" selected="0">
            <x v="4"/>
          </reference>
          <reference field="21" count="1">
            <x v="32"/>
          </reference>
          <reference field="22" count="1" selected="0">
            <x v="9"/>
          </reference>
        </references>
      </pivotArea>
    </format>
    <format dxfId="27622">
      <pivotArea dataOnly="0" labelOnly="1" outline="0" fieldPosition="0">
        <references count="9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5"/>
          </reference>
          <reference field="22" count="1" selected="0">
            <x v="42"/>
          </reference>
        </references>
      </pivotArea>
    </format>
    <format dxfId="27621">
      <pivotArea dataOnly="0" labelOnly="1" outline="0" fieldPosition="0">
        <references count="9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20" count="1" selected="0">
            <x v="3"/>
          </reference>
          <reference field="21" count="1">
            <x v="23"/>
          </reference>
          <reference field="22" count="1" selected="0">
            <x v="10"/>
          </reference>
        </references>
      </pivotArea>
    </format>
    <format dxfId="27620">
      <pivotArea dataOnly="0" labelOnly="1" outline="0" fieldPosition="0">
        <references count="9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9"/>
          </reference>
          <reference field="22" count="1" selected="0">
            <x v="44"/>
          </reference>
        </references>
      </pivotArea>
    </format>
    <format dxfId="27619">
      <pivotArea dataOnly="0" labelOnly="1" outline="0" fieldPosition="0">
        <references count="9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0" count="1" selected="0">
            <x v="2"/>
          </reference>
          <reference field="21" count="1">
            <x v="30"/>
          </reference>
          <reference field="22" count="1" selected="0">
            <x v="4"/>
          </reference>
        </references>
      </pivotArea>
    </format>
    <format dxfId="27618">
      <pivotArea dataOnly="0" labelOnly="1" outline="0" fieldPosition="0">
        <references count="9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20" count="1" selected="0">
            <x v="2"/>
          </reference>
          <reference field="21" count="1">
            <x v="13"/>
          </reference>
          <reference field="22" count="1" selected="0">
            <x v="17"/>
          </reference>
        </references>
      </pivotArea>
    </format>
    <format dxfId="27617">
      <pivotArea dataOnly="0" labelOnly="1" outline="0" fieldPosition="0">
        <references count="9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5"/>
          </reference>
          <reference field="22" count="1" selected="0">
            <x v="53"/>
          </reference>
        </references>
      </pivotArea>
    </format>
    <format dxfId="27616">
      <pivotArea dataOnly="0" labelOnly="1" outline="0" fieldPosition="0">
        <references count="9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20" count="1" selected="0">
            <x v="3"/>
          </reference>
          <reference field="21" count="1">
            <x v="41"/>
          </reference>
          <reference field="22" count="1" selected="0">
            <x v="60"/>
          </reference>
        </references>
      </pivotArea>
    </format>
    <format dxfId="27615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27614">
      <pivotArea dataOnly="0" labelOnly="1" outline="0" fieldPosition="0">
        <references count="10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27613">
      <pivotArea dataOnly="0" labelOnly="1" outline="0" fieldPosition="0">
        <references count="10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7612">
      <pivotArea dataOnly="0" labelOnly="1" outline="0" fieldPosition="0">
        <references count="10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27611">
      <pivotArea dataOnly="0" labelOnly="1" outline="0" fieldPosition="0">
        <references count="10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27610">
      <pivotArea dataOnly="0" labelOnly="1" outline="0" fieldPosition="0">
        <references count="10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27609">
      <pivotArea dataOnly="0" labelOnly="1" outline="0" fieldPosition="0">
        <references count="10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12" count="1">
            <x v="1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27608">
      <pivotArea dataOnly="0" labelOnly="1" outline="0" fieldPosition="0">
        <references count="10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27607">
      <pivotArea dataOnly="0" labelOnly="1" outline="0" fieldPosition="0">
        <references count="10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27606">
      <pivotArea dataOnly="0" labelOnly="1" outline="0" fieldPosition="0">
        <references count="10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12" count="1">
            <x v="1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27605">
      <pivotArea dataOnly="0" labelOnly="1" outline="0" fieldPosition="0">
        <references count="10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27604">
      <pivotArea dataOnly="0" labelOnly="1" outline="0" fieldPosition="0">
        <references count="10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27603">
      <pivotArea dataOnly="0" labelOnly="1" outline="0" fieldPosition="0">
        <references count="10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27602">
      <pivotArea dataOnly="0" labelOnly="1" outline="0" fieldPosition="0">
        <references count="10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27601">
      <pivotArea dataOnly="0" labelOnly="1" outline="0" fieldPosition="0">
        <references count="10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12" count="1">
            <x v="0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27600">
      <pivotArea dataOnly="0" labelOnly="1" outline="0" fieldPosition="0">
        <references count="10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54"/>
          </reference>
        </references>
      </pivotArea>
    </format>
    <format dxfId="27599">
      <pivotArea dataOnly="0" labelOnly="1" outline="0" fieldPosition="0">
        <references count="10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18"/>
          </reference>
        </references>
      </pivotArea>
    </format>
    <format dxfId="27598">
      <pivotArea dataOnly="0" labelOnly="1" outline="0" fieldPosition="0">
        <references count="10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27597">
      <pivotArea dataOnly="0" labelOnly="1" outline="0" fieldPosition="0">
        <references count="10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12" count="1">
            <x v="0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27596">
      <pivotArea dataOnly="0" labelOnly="1" outline="0" fieldPosition="0">
        <references count="10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27595">
      <pivotArea dataOnly="0" labelOnly="1" outline="0" fieldPosition="0">
        <references count="10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27594">
      <pivotArea dataOnly="0" labelOnly="1" outline="0" fieldPosition="0">
        <references count="10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27593">
      <pivotArea dataOnly="0" labelOnly="1" outline="0" fieldPosition="0">
        <references count="10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27592">
      <pivotArea dataOnly="0" labelOnly="1" outline="0" fieldPosition="0">
        <references count="10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12" count="1">
            <x v="0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"/>
          </reference>
        </references>
      </pivotArea>
    </format>
    <format dxfId="27591">
      <pivotArea dataOnly="0" labelOnly="1" outline="0" fieldPosition="0">
        <references count="10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27590">
      <pivotArea dataOnly="0" labelOnly="1" outline="0" fieldPosition="0">
        <references count="10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27589">
      <pivotArea dataOnly="0" labelOnly="1" outline="0" fieldPosition="0">
        <references count="10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27588">
      <pivotArea dataOnly="0" labelOnly="1" outline="0" fieldPosition="0">
        <references count="10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12" count="1">
            <x v="2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7587">
      <pivotArea dataOnly="0" labelOnly="1" outline="0" fieldPosition="0">
        <references count="10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12" count="1">
            <x v="3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7586">
      <pivotArea dataOnly="0" labelOnly="1" outline="0" fieldPosition="0">
        <references count="10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12" count="1">
            <x v="4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7585">
      <pivotArea dataOnly="0" labelOnly="1" outline="0" fieldPosition="0">
        <references count="10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12" count="1">
            <x v="5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7584">
      <pivotArea dataOnly="0" labelOnly="1" outline="0" fieldPosition="0">
        <references count="10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27583">
      <pivotArea dataOnly="0" labelOnly="1" outline="0" fieldPosition="0">
        <references count="10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27582">
      <pivotArea dataOnly="0" labelOnly="1" outline="0" fieldPosition="0">
        <references count="10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12" count="1">
            <x v="1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27581">
      <pivotArea dataOnly="0" labelOnly="1" outline="0" fieldPosition="0">
        <references count="10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7580">
      <pivotArea dataOnly="0" labelOnly="1" outline="0" fieldPosition="0">
        <references count="10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27579">
      <pivotArea dataOnly="0" labelOnly="1" outline="0" fieldPosition="0">
        <references count="10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27578">
      <pivotArea dataOnly="0" labelOnly="1" outline="0" fieldPosition="0">
        <references count="10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7577">
      <pivotArea dataOnly="0" labelOnly="1" outline="0" fieldPosition="0">
        <references count="10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27576">
      <pivotArea dataOnly="0" labelOnly="1" outline="0" fieldPosition="0">
        <references count="10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12" count="1">
            <x v="0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27575">
      <pivotArea dataOnly="0" labelOnly="1" outline="0" fieldPosition="0">
        <references count="10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27574">
      <pivotArea dataOnly="0" labelOnly="1" outline="0" fieldPosition="0">
        <references count="10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27573">
      <pivotArea dataOnly="0" labelOnly="1" outline="0" fieldPosition="0">
        <references count="10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12" count="1">
            <x v="0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7572">
      <pivotArea dataOnly="0" labelOnly="1" outline="0" fieldPosition="0">
        <references count="10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7571">
      <pivotArea dataOnly="0" labelOnly="1" outline="0" fieldPosition="0">
        <references count="10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7570">
      <pivotArea dataOnly="0" labelOnly="1" outline="0" fieldPosition="0">
        <references count="10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27569">
      <pivotArea dataOnly="0" labelOnly="1" outline="0" fieldPosition="0">
        <references count="10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12" count="1">
            <x v="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27568">
      <pivotArea dataOnly="0" labelOnly="1" outline="0" fieldPosition="0">
        <references count="10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27567">
      <pivotArea dataOnly="0" labelOnly="1" outline="0" fieldPosition="0">
        <references count="10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12" count="1">
            <x v="0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27566">
      <pivotArea dataOnly="0" labelOnly="1" outline="0" fieldPosition="0">
        <references count="10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27565">
      <pivotArea dataOnly="0" labelOnly="1" outline="0" fieldPosition="0">
        <references count="10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12" count="1">
            <x v="0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27564">
      <pivotArea dataOnly="0" labelOnly="1" outline="0" fieldPosition="0">
        <references count="10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27563">
      <pivotArea dataOnly="0" labelOnly="1" outline="0" fieldPosition="0">
        <references count="10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27562">
      <pivotArea dataOnly="0" labelOnly="1" outline="0" fieldPosition="0">
        <references count="10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27561">
      <pivotArea dataOnly="0" labelOnly="1" outline="0" fieldPosition="0">
        <references count="10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12" count="1">
            <x v="2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27560">
      <pivotArea dataOnly="0" labelOnly="1" outline="0" fieldPosition="0">
        <references count="10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27559">
      <pivotArea dataOnly="0" labelOnly="1" outline="0" fieldPosition="0">
        <references count="10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12" count="1">
            <x v="0"/>
          </reference>
          <reference field="20" count="1" selected="0">
            <x v="3"/>
          </reference>
          <reference field="21" count="1" selected="0">
            <x v="41"/>
          </reference>
          <reference field="22" count="1" selected="0">
            <x v="60"/>
          </reference>
        </references>
      </pivotArea>
    </format>
    <format dxfId="27558">
      <pivotArea dataOnly="0" labelOnly="1" outline="0" fieldPosition="0">
        <references count="11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9" count="1">
            <x v="62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27557">
      <pivotArea dataOnly="0" labelOnly="1" outline="0" fieldPosition="0">
        <references count="11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9" count="1">
            <x v="48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27556">
      <pivotArea dataOnly="0" labelOnly="1" outline="0" fieldPosition="0">
        <references count="11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9" count="1">
            <x v="59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7555">
      <pivotArea dataOnly="0" labelOnly="1" outline="0" fieldPosition="0">
        <references count="11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9" count="1">
            <x v="3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40"/>
          </reference>
          <reference field="22" count="1" selected="0">
            <x v="11"/>
          </reference>
        </references>
      </pivotArea>
    </format>
    <format dxfId="27554">
      <pivotArea dataOnly="0" labelOnly="1" outline="0" fieldPosition="0">
        <references count="11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9" count="1">
            <x v="2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27553">
      <pivotArea dataOnly="0" labelOnly="1" outline="0" fieldPosition="0">
        <references count="11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4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27552">
      <pivotArea dataOnly="0" labelOnly="1" outline="0" fieldPosition="0">
        <references count="11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9" count="1">
            <x v="18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27551">
      <pivotArea dataOnly="0" labelOnly="1" outline="0" fieldPosition="0">
        <references count="11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9" count="1">
            <x v="38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27550">
      <pivotArea dataOnly="0" labelOnly="1" outline="0" fieldPosition="0">
        <references count="11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9" count="1">
            <x v="47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27549">
      <pivotArea dataOnly="0" labelOnly="1" outline="0" fieldPosition="0">
        <references count="11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9" count="1">
            <x v="4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27548">
      <pivotArea dataOnly="0" labelOnly="1" outline="0" fieldPosition="0">
        <references count="11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27"/>
          </reference>
          <reference field="6" count="1" selected="0">
            <x v="0"/>
          </reference>
          <reference field="9" count="1">
            <x v="36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5"/>
          </reference>
          <reference field="22" count="1" selected="0">
            <x v="33"/>
          </reference>
        </references>
      </pivotArea>
    </format>
    <format dxfId="27547">
      <pivotArea dataOnly="0" labelOnly="1" outline="0" fieldPosition="0">
        <references count="11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9" count="1">
            <x v="20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27546">
      <pivotArea dataOnly="0" labelOnly="1" outline="0" fieldPosition="0">
        <references count="11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9" count="1">
            <x v="16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27545">
      <pivotArea dataOnly="0" labelOnly="1" outline="0" fieldPosition="0">
        <references count="11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9" count="1">
            <x v="49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27544">
      <pivotArea dataOnly="0" labelOnly="1" outline="0" fieldPosition="0">
        <references count="11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9" count="1">
            <x v="1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2"/>
          </reference>
          <reference field="22" count="1" selected="0">
            <x v="27"/>
          </reference>
        </references>
      </pivotArea>
    </format>
    <format dxfId="27543">
      <pivotArea dataOnly="0" labelOnly="1" outline="0" fieldPosition="0">
        <references count="11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9" count="1">
            <x v="40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27542">
      <pivotArea dataOnly="0" labelOnly="1" outline="0" fieldPosition="0">
        <references count="11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9" count="1">
            <x v="28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27541">
      <pivotArea dataOnly="0" labelOnly="1" outline="0" fieldPosition="0">
        <references count="11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35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27540">
      <pivotArea dataOnly="0" labelOnly="1" outline="0" fieldPosition="0">
        <references count="11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9" count="1">
            <x v="5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54"/>
          </reference>
        </references>
      </pivotArea>
    </format>
    <format dxfId="27539">
      <pivotArea dataOnly="0" labelOnly="1" outline="0" fieldPosition="0">
        <references count="11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9" count="1">
            <x v="55"/>
          </reference>
          <reference field="12" count="1" selected="0">
            <x v="4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18"/>
          </reference>
        </references>
      </pivotArea>
    </format>
    <format dxfId="27538">
      <pivotArea dataOnly="0" labelOnly="1" outline="0" fieldPosition="0">
        <references count="11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9" count="1">
            <x v="24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27537">
      <pivotArea dataOnly="0" labelOnly="1" outline="0" fieldPosition="0">
        <references count="11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9" count="1">
            <x v="65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27536">
      <pivotArea dataOnly="0" labelOnly="1" outline="0" fieldPosition="0">
        <references count="11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9" count="1">
            <x v="3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27535">
      <pivotArea dataOnly="0" labelOnly="1" outline="0" fieldPosition="0">
        <references count="11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9" count="1">
            <x v="25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27534">
      <pivotArea dataOnly="0" labelOnly="1" outline="0" fieldPosition="0">
        <references count="11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9" count="1">
            <x v="46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27533">
      <pivotArea dataOnly="0" labelOnly="1" outline="0" fieldPosition="0">
        <references count="11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9" count="1">
            <x v="34"/>
          </reference>
          <reference field="12" count="1" selected="0">
            <x v="5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27532">
      <pivotArea dataOnly="0" labelOnly="1" outline="0" fieldPosition="0">
        <references count="11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9" count="1">
            <x v="43"/>
          </reference>
          <reference field="12" count="1" selected="0">
            <x v="0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"/>
          </reference>
        </references>
      </pivotArea>
    </format>
    <format dxfId="27531">
      <pivotArea dataOnly="0" labelOnly="1" outline="0" fieldPosition="0">
        <references count="11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9" count="1">
            <x v="2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27530">
      <pivotArea dataOnly="0" labelOnly="1" outline="0" fieldPosition="0">
        <references count="11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9" count="1">
            <x v="15"/>
          </reference>
          <reference field="12" count="1" selected="0">
            <x v="2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27529">
      <pivotArea dataOnly="0" labelOnly="1" outline="0" fieldPosition="0">
        <references count="11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9" count="1">
            <x v="17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27528">
      <pivotArea dataOnly="0" labelOnly="1" outline="0" fieldPosition="0">
        <references count="11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9" count="1">
            <x v="22"/>
          </reference>
          <reference field="12" count="1" selected="0">
            <x v="2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7527">
      <pivotArea dataOnly="0" labelOnly="1" outline="0" fieldPosition="0">
        <references count="11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9" count="1">
            <x v="30"/>
          </reference>
          <reference field="12" count="1" selected="0">
            <x v="3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7526">
      <pivotArea dataOnly="0" labelOnly="1" outline="0" fieldPosition="0">
        <references count="11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9" count="1">
            <x v="41"/>
          </reference>
          <reference field="12" count="1" selected="0">
            <x v="4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7525">
      <pivotArea dataOnly="0" labelOnly="1" outline="0" fieldPosition="0">
        <references count="11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9" count="1">
            <x v="50"/>
          </reference>
          <reference field="12" count="1" selected="0">
            <x v="5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7524">
      <pivotArea dataOnly="0" labelOnly="1" outline="0" fieldPosition="0">
        <references count="11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9" count="1">
            <x v="19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27523">
      <pivotArea dataOnly="0" labelOnly="1" outline="0" fieldPosition="0">
        <references count="11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9" count="1">
            <x v="0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27522">
      <pivotArea dataOnly="0" labelOnly="1" outline="0" fieldPosition="0">
        <references count="11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9" count="1">
            <x v="51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27521">
      <pivotArea dataOnly="0" labelOnly="1" outline="0" fieldPosition="0">
        <references count="11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9" count="1">
            <x v="60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7520">
      <pivotArea dataOnly="0" labelOnly="1" outline="0" fieldPosition="0">
        <references count="11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9" count="1">
            <x v="54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27519">
      <pivotArea dataOnly="0" labelOnly="1" outline="0" fieldPosition="0">
        <references count="11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9" count="1">
            <x v="37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27518">
      <pivotArea dataOnly="0" labelOnly="1" outline="0" fieldPosition="0">
        <references count="11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9" count="1">
            <x v="6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7517">
      <pivotArea dataOnly="0" labelOnly="1" outline="0" fieldPosition="0">
        <references count="11">
          <reference field="0" count="1" selected="0">
            <x v="4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0"/>
          </reference>
          <reference field="9" count="1">
            <x v="7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7516">
      <pivotArea dataOnly="0" labelOnly="1" outline="0" fieldPosition="0">
        <references count="11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9" count="1">
            <x v="45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27515">
      <pivotArea dataOnly="0" labelOnly="1" outline="0" fieldPosition="0">
        <references count="11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9" count="1">
            <x v="26"/>
          </reference>
          <reference field="12" count="1" selected="0">
            <x v="0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27514">
      <pivotArea dataOnly="0" labelOnly="1" outline="0" fieldPosition="0">
        <references count="11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9" count="1">
            <x v="58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27513">
      <pivotArea dataOnly="0" labelOnly="1" outline="0" fieldPosition="0">
        <references count="11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7"/>
          </reference>
          <reference field="9" count="1">
            <x v="23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16"/>
          </reference>
        </references>
      </pivotArea>
    </format>
    <format dxfId="27512">
      <pivotArea dataOnly="0" labelOnly="1" outline="0" fieldPosition="0">
        <references count="11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9" count="1">
            <x v="29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27511">
      <pivotArea dataOnly="0" labelOnly="1" outline="0" fieldPosition="0">
        <references count="11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9" count="1">
            <x v="65"/>
          </reference>
          <reference field="12" count="1" selected="0">
            <x v="0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7510">
      <pivotArea dataOnly="0" labelOnly="1" outline="0" fieldPosition="0">
        <references count="11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9" count="1">
            <x v="57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7509">
      <pivotArea dataOnly="0" labelOnly="1" outline="0" fieldPosition="0">
        <references count="11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9" count="1">
            <x v="56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7508">
      <pivotArea dataOnly="0" labelOnly="1" outline="0" fieldPosition="0">
        <references count="11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9" count="1">
            <x v="42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27507">
      <pivotArea dataOnly="0" labelOnly="1" outline="0" fieldPosition="0">
        <references count="11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9" count="1">
            <x v="44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8"/>
          </reference>
          <reference field="22" count="1" selected="0">
            <x v="58"/>
          </reference>
        </references>
      </pivotArea>
    </format>
    <format dxfId="27506">
      <pivotArea dataOnly="0" labelOnly="1" outline="0" fieldPosition="0">
        <references count="11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9" count="1">
            <x v="53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27505">
      <pivotArea dataOnly="0" labelOnly="1" outline="0" fieldPosition="0">
        <references count="11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9" count="1">
            <x v="52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27504">
      <pivotArea dataOnly="0" labelOnly="1" outline="0" fieldPosition="0">
        <references count="11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9" count="1">
            <x v="8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27503">
      <pivotArea dataOnly="0" labelOnly="1" outline="0" fieldPosition="0">
        <references count="11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9" count="1">
            <x v="21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27502">
      <pivotArea dataOnly="0" labelOnly="1" outline="0" fieldPosition="0">
        <references count="11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9" count="1">
            <x v="39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27501">
      <pivotArea dataOnly="0" labelOnly="1" outline="0" fieldPosition="0">
        <references count="11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9" count="1">
            <x v="31"/>
          </reference>
          <reference field="12" count="1" selected="0">
            <x v="0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27500">
      <pivotArea dataOnly="0" labelOnly="1" outline="0" fieldPosition="0">
        <references count="11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9" count="1">
            <x v="63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27499">
      <pivotArea dataOnly="0" labelOnly="1" outline="0" fieldPosition="0">
        <references count="11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9" count="1">
            <x v="32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27498">
      <pivotArea dataOnly="0" labelOnly="1" outline="0" fieldPosition="0">
        <references count="11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9" count="1">
            <x v="64"/>
          </reference>
          <reference field="12" count="1" selected="0">
            <x v="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27497">
      <pivotArea dataOnly="0" labelOnly="1" outline="0" fieldPosition="0">
        <references count="11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9" count="1">
            <x v="12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27496">
      <pivotArea dataOnly="0" labelOnly="1" outline="0" fieldPosition="0">
        <references count="11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9" count="1">
            <x v="11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27495">
      <pivotArea dataOnly="0" labelOnly="1" outline="0" fieldPosition="0">
        <references count="11">
          <reference field="0" count="1" selected="0">
            <x v="6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9"/>
          </reference>
          <reference field="6" count="1" selected="0">
            <x v="0"/>
          </reference>
          <reference field="9" count="1">
            <x v="10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0"/>
          </reference>
        </references>
      </pivotArea>
    </format>
    <format dxfId="27494">
      <pivotArea dataOnly="0" labelOnly="1" outline="0" fieldPosition="0">
        <references count="11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10"/>
          </reference>
          <reference field="6" count="1" selected="0">
            <x v="0"/>
          </reference>
          <reference field="9" count="1">
            <x v="9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1"/>
          </reference>
        </references>
      </pivotArea>
    </format>
    <format dxfId="27493">
      <pivotArea dataOnly="0" labelOnly="1" outline="0" fieldPosition="0">
        <references count="11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9" count="1">
            <x v="13"/>
          </reference>
          <reference field="12" count="1" selected="0">
            <x v="2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27492">
      <pivotArea dataOnly="0" labelOnly="1" outline="0" fieldPosition="0">
        <references count="11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9" count="1">
            <x v="61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27491">
      <pivotArea dataOnly="0" labelOnly="1" outline="0" fieldPosition="0">
        <references count="11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9" count="1">
            <x v="65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41"/>
          </reference>
          <reference field="22" count="1" selected="0">
            <x v="60"/>
          </reference>
        </references>
      </pivotArea>
    </format>
    <format dxfId="27490">
      <pivotArea dataOnly="0" labelOnly="1" outline="0" fieldPosition="0">
        <references count="12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9" count="1" selected="0">
            <x v="62"/>
          </reference>
          <reference field="10" count="1">
            <x v="6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27489">
      <pivotArea dataOnly="0" labelOnly="1" outline="0" fieldPosition="0">
        <references count="12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9" count="1" selected="0">
            <x v="48"/>
          </reference>
          <reference field="10" count="1">
            <x v="29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27488">
      <pivotArea dataOnly="0" labelOnly="1" outline="0" fieldPosition="0">
        <references count="12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9" count="1" selected="0">
            <x v="59"/>
          </reference>
          <reference field="10" count="1">
            <x v="51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7487">
      <pivotArea dataOnly="0" labelOnly="1" outline="0" fieldPosition="0">
        <references count="12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9" count="1" selected="0">
            <x v="33"/>
          </reference>
          <reference field="10" count="1">
            <x v="5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40"/>
          </reference>
          <reference field="22" count="1" selected="0">
            <x v="11"/>
          </reference>
        </references>
      </pivotArea>
    </format>
    <format dxfId="27486">
      <pivotArea dataOnly="0" labelOnly="1" outline="0" fieldPosition="0">
        <references count="12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9" count="1" selected="0">
            <x v="27"/>
          </reference>
          <reference field="10" count="1">
            <x v="40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27485">
      <pivotArea dataOnly="0" labelOnly="1" outline="0" fieldPosition="0">
        <references count="12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9" count="1" selected="0">
            <x v="14"/>
          </reference>
          <reference field="10" count="1">
            <x v="49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27484">
      <pivotArea dataOnly="0" labelOnly="1" outline="0" fieldPosition="0">
        <references count="12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9" count="1" selected="0">
            <x v="18"/>
          </reference>
          <reference field="10" count="1">
            <x v="25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27483">
      <pivotArea dataOnly="0" labelOnly="1" outline="0" fieldPosition="0">
        <references count="12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9" count="1" selected="0">
            <x v="38"/>
          </reference>
          <reference field="10" count="1">
            <x v="30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27482">
      <pivotArea dataOnly="0" labelOnly="1" outline="0" fieldPosition="0">
        <references count="12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9" count="1" selected="0">
            <x v="47"/>
          </reference>
          <reference field="10" count="1">
            <x v="4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27481">
      <pivotArea dataOnly="0" labelOnly="1" outline="0" fieldPosition="0">
        <references count="12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9" count="1" selected="0">
            <x v="4"/>
          </reference>
          <reference field="10" count="1">
            <x v="39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27480">
      <pivotArea dataOnly="0" labelOnly="1" outline="0" fieldPosition="0">
        <references count="12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27"/>
          </reference>
          <reference field="6" count="1" selected="0">
            <x v="0"/>
          </reference>
          <reference field="9" count="1" selected="0">
            <x v="36"/>
          </reference>
          <reference field="10" count="1">
            <x v="34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5"/>
          </reference>
          <reference field="22" count="1" selected="0">
            <x v="33"/>
          </reference>
        </references>
      </pivotArea>
    </format>
    <format dxfId="27479">
      <pivotArea dataOnly="0" labelOnly="1" outline="0" fieldPosition="0">
        <references count="12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9" count="1" selected="0">
            <x v="20"/>
          </reference>
          <reference field="10" count="1">
            <x v="7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27478">
      <pivotArea dataOnly="0" labelOnly="1" outline="0" fieldPosition="0">
        <references count="12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9" count="1" selected="0">
            <x v="16"/>
          </reference>
          <reference field="10" count="1">
            <x v="6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27477">
      <pivotArea dataOnly="0" labelOnly="1" outline="0" fieldPosition="0">
        <references count="12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9" count="1" selected="0">
            <x v="49"/>
          </reference>
          <reference field="10" count="1">
            <x v="11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27476">
      <pivotArea dataOnly="0" labelOnly="1" outline="0" fieldPosition="0">
        <references count="12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9" count="1" selected="0">
            <x v="1"/>
          </reference>
          <reference field="10" count="1">
            <x v="57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2"/>
          </reference>
          <reference field="22" count="1" selected="0">
            <x v="27"/>
          </reference>
        </references>
      </pivotArea>
    </format>
    <format dxfId="27475">
      <pivotArea dataOnly="0" labelOnly="1" outline="0" fieldPosition="0">
        <references count="12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9" count="1" selected="0">
            <x v="40"/>
          </reference>
          <reference field="10" count="1">
            <x v="14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27474">
      <pivotArea dataOnly="0" labelOnly="1" outline="0" fieldPosition="0">
        <references count="12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9" count="1" selected="0">
            <x v="28"/>
          </reference>
          <reference field="10" count="1">
            <x v="3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27473">
      <pivotArea dataOnly="0" labelOnly="1" outline="0" fieldPosition="0">
        <references count="12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9" count="1" selected="0">
            <x v="35"/>
          </reference>
          <reference field="10" count="1">
            <x v="2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27472">
      <pivotArea dataOnly="0" labelOnly="1" outline="0" fieldPosition="0">
        <references count="12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9" count="1" selected="0">
            <x v="5"/>
          </reference>
          <reference field="10" count="1">
            <x v="9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54"/>
          </reference>
        </references>
      </pivotArea>
    </format>
    <format dxfId="27471">
      <pivotArea dataOnly="0" labelOnly="1" outline="0" fieldPosition="0">
        <references count="12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9" count="1" selected="0">
            <x v="55"/>
          </reference>
          <reference field="10" count="1">
            <x v="61"/>
          </reference>
          <reference field="12" count="1" selected="0">
            <x v="4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18"/>
          </reference>
        </references>
      </pivotArea>
    </format>
    <format dxfId="27470">
      <pivotArea dataOnly="0" labelOnly="1" outline="0" fieldPosition="0">
        <references count="12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9" count="1" selected="0">
            <x v="24"/>
          </reference>
          <reference field="10" count="1">
            <x v="60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27469">
      <pivotArea dataOnly="0" labelOnly="1" outline="0" fieldPosition="0">
        <references count="12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9" count="1" selected="0">
            <x v="65"/>
          </reference>
          <reference field="10" count="1">
            <x v="64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27468">
      <pivotArea dataOnly="0" labelOnly="1" outline="0" fieldPosition="0">
        <references count="12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9" count="1" selected="0">
            <x v="3"/>
          </reference>
          <reference field="10" count="1">
            <x v="38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27467">
      <pivotArea dataOnly="0" labelOnly="1" outline="0" fieldPosition="0">
        <references count="12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9" count="1" selected="0">
            <x v="25"/>
          </reference>
          <reference field="10" count="1">
            <x v="4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27466">
      <pivotArea dataOnly="0" labelOnly="1" outline="0" fieldPosition="0">
        <references count="12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9" count="1" selected="0">
            <x v="46"/>
          </reference>
          <reference field="10" count="1">
            <x v="5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27465">
      <pivotArea dataOnly="0" labelOnly="1" outline="0" fieldPosition="0">
        <references count="12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9" count="1" selected="0">
            <x v="34"/>
          </reference>
          <reference field="10" count="1">
            <x v="41"/>
          </reference>
          <reference field="12" count="1" selected="0">
            <x v="5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27464">
      <pivotArea dataOnly="0" labelOnly="1" outline="0" fieldPosition="0">
        <references count="12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9" count="1" selected="0">
            <x v="43"/>
          </reference>
          <reference field="10" count="1">
            <x v="31"/>
          </reference>
          <reference field="12" count="1" selected="0">
            <x v="0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"/>
          </reference>
        </references>
      </pivotArea>
    </format>
    <format dxfId="27463">
      <pivotArea dataOnly="0" labelOnly="1" outline="0" fieldPosition="0">
        <references count="12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9" count="1" selected="0">
            <x v="2"/>
          </reference>
          <reference field="10" count="1">
            <x v="0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27462">
      <pivotArea dataOnly="0" labelOnly="1" outline="0" fieldPosition="0">
        <references count="12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9" count="1" selected="0">
            <x v="15"/>
          </reference>
          <reference field="10" count="1">
            <x v="15"/>
          </reference>
          <reference field="12" count="1" selected="0">
            <x v="2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27461">
      <pivotArea dataOnly="0" labelOnly="1" outline="0" fieldPosition="0">
        <references count="12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9" count="1" selected="0">
            <x v="17"/>
          </reference>
          <reference field="10" count="1">
            <x v="20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27460">
      <pivotArea dataOnly="0" labelOnly="1" outline="0" fieldPosition="0">
        <references count="12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9" count="1" selected="0">
            <x v="22"/>
          </reference>
          <reference field="10" count="1">
            <x v="18"/>
          </reference>
          <reference field="12" count="1" selected="0">
            <x v="2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7459">
      <pivotArea dataOnly="0" labelOnly="1" outline="0" fieldPosition="0">
        <references count="12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9" count="1" selected="0">
            <x v="30"/>
          </reference>
          <reference field="10" count="1">
            <x v="23"/>
          </reference>
          <reference field="12" count="1" selected="0">
            <x v="3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7458">
      <pivotArea dataOnly="0" labelOnly="1" outline="0" fieldPosition="0">
        <references count="12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9" count="1" selected="0">
            <x v="41"/>
          </reference>
          <reference field="10" count="1">
            <x v="28"/>
          </reference>
          <reference field="12" count="1" selected="0">
            <x v="4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7457">
      <pivotArea dataOnly="0" labelOnly="1" outline="0" fieldPosition="0">
        <references count="12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9" count="1" selected="0">
            <x v="50"/>
          </reference>
          <reference field="10" count="1">
            <x v="35"/>
          </reference>
          <reference field="12" count="1" selected="0">
            <x v="5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7456">
      <pivotArea dataOnly="0" labelOnly="1" outline="0" fieldPosition="0">
        <references count="12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9" count="1" selected="0">
            <x v="19"/>
          </reference>
          <reference field="10" count="1">
            <x v="19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27455">
      <pivotArea dataOnly="0" labelOnly="1" outline="0" fieldPosition="0">
        <references count="12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9" count="1" selected="0">
            <x v="0"/>
          </reference>
          <reference field="10" count="1">
            <x v="56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27454">
      <pivotArea dataOnly="0" labelOnly="1" outline="0" fieldPosition="0">
        <references count="12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9" count="1" selected="0">
            <x v="51"/>
          </reference>
          <reference field="10" count="1">
            <x v="1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27453">
      <pivotArea dataOnly="0" labelOnly="1" outline="0" fieldPosition="0">
        <references count="12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9" count="1" selected="0">
            <x v="60"/>
          </reference>
          <reference field="10" count="1">
            <x v="52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7452">
      <pivotArea dataOnly="0" labelOnly="1" outline="0" fieldPosition="0">
        <references count="12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9" count="1" selected="0">
            <x v="54"/>
          </reference>
          <reference field="10" count="1">
            <x v="26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27451">
      <pivotArea dataOnly="0" labelOnly="1" outline="0" fieldPosition="0">
        <references count="12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9" count="1" selected="0">
            <x v="37"/>
          </reference>
          <reference field="10" count="1">
            <x v="50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27450">
      <pivotArea dataOnly="0" labelOnly="1" outline="0" fieldPosition="0">
        <references count="12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9" count="1" selected="0">
            <x v="6"/>
          </reference>
          <reference field="10" count="1">
            <x v="46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7449">
      <pivotArea dataOnly="0" labelOnly="1" outline="0" fieldPosition="0">
        <references count="12">
          <reference field="0" count="1" selected="0">
            <x v="4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0"/>
          </reference>
          <reference field="9" count="1" selected="0">
            <x v="7"/>
          </reference>
          <reference field="10" count="1">
            <x v="45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7448">
      <pivotArea dataOnly="0" labelOnly="1" outline="0" fieldPosition="0">
        <references count="12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9" count="1" selected="0">
            <x v="45"/>
          </reference>
          <reference field="10" count="1">
            <x v="3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27447">
      <pivotArea dataOnly="0" labelOnly="1" outline="0" fieldPosition="0">
        <references count="12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9" count="1" selected="0">
            <x v="26"/>
          </reference>
          <reference field="10" count="1">
            <x v="13"/>
          </reference>
          <reference field="12" count="1" selected="0">
            <x v="0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27446">
      <pivotArea dataOnly="0" labelOnly="1" outline="0" fieldPosition="0">
        <references count="12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9" count="1" selected="0">
            <x v="58"/>
          </reference>
          <reference field="10" count="1">
            <x v="48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27445">
      <pivotArea dataOnly="0" labelOnly="1" outline="0" fieldPosition="0">
        <references count="12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7"/>
          </reference>
          <reference field="9" count="1" selected="0">
            <x v="23"/>
          </reference>
          <reference field="10" count="1">
            <x v="36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16"/>
          </reference>
        </references>
      </pivotArea>
    </format>
    <format dxfId="27444">
      <pivotArea dataOnly="0" labelOnly="1" outline="0" fieldPosition="0">
        <references count="12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9" count="1" selected="0">
            <x v="29"/>
          </reference>
          <reference field="10" count="1">
            <x v="3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27443">
      <pivotArea dataOnly="0" labelOnly="1" outline="0" fieldPosition="0">
        <references count="12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9" count="1" selected="0">
            <x v="65"/>
          </reference>
          <reference field="10" count="1">
            <x v="64"/>
          </reference>
          <reference field="12" count="1" selected="0">
            <x v="0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7442">
      <pivotArea dataOnly="0" labelOnly="1" outline="0" fieldPosition="0">
        <references count="12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9" count="1" selected="0">
            <x v="57"/>
          </reference>
          <reference field="10" count="1">
            <x v="44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7441">
      <pivotArea dataOnly="0" labelOnly="1" outline="0" fieldPosition="0">
        <references count="12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9" count="1" selected="0">
            <x v="56"/>
          </reference>
          <reference field="10" count="1">
            <x v="42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7440">
      <pivotArea dataOnly="0" labelOnly="1" outline="0" fieldPosition="0">
        <references count="12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9" count="1" selected="0">
            <x v="42"/>
          </reference>
          <reference field="10" count="1">
            <x v="4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27439">
      <pivotArea dataOnly="0" labelOnly="1" outline="0" fieldPosition="0">
        <references count="12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9" count="1" selected="0">
            <x v="44"/>
          </reference>
          <reference field="10" count="1">
            <x v="59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8"/>
          </reference>
          <reference field="22" count="1" selected="0">
            <x v="58"/>
          </reference>
        </references>
      </pivotArea>
    </format>
    <format dxfId="27438">
      <pivotArea dataOnly="0" labelOnly="1" outline="0" fieldPosition="0">
        <references count="12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9" count="1" selected="0">
            <x v="53"/>
          </reference>
          <reference field="10" count="1">
            <x v="58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27437">
      <pivotArea dataOnly="0" labelOnly="1" outline="0" fieldPosition="0">
        <references count="12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9" count="1" selected="0">
            <x v="52"/>
          </reference>
          <reference field="10" count="1">
            <x v="54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27436">
      <pivotArea dataOnly="0" labelOnly="1" outline="0" fieldPosition="0">
        <references count="12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9" count="1" selected="0">
            <x v="8"/>
          </reference>
          <reference field="10" count="1">
            <x v="8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27435">
      <pivotArea dataOnly="0" labelOnly="1" outline="0" fieldPosition="0">
        <references count="12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9" count="1" selected="0">
            <x v="21"/>
          </reference>
          <reference field="10" count="1">
            <x v="24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27434">
      <pivotArea dataOnly="0" labelOnly="1" outline="0" fieldPosition="0">
        <references count="12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9" count="1" selected="0">
            <x v="39"/>
          </reference>
          <reference field="10" count="1">
            <x v="16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27433">
      <pivotArea dataOnly="0" labelOnly="1" outline="0" fieldPosition="0">
        <references count="12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9" count="1" selected="0">
            <x v="31"/>
          </reference>
          <reference field="10" count="1">
            <x v="22"/>
          </reference>
          <reference field="12" count="1" selected="0">
            <x v="0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27432">
      <pivotArea dataOnly="0" labelOnly="1" outline="0" fieldPosition="0">
        <references count="12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9" count="1" selected="0">
            <x v="63"/>
          </reference>
          <reference field="10" count="1">
            <x v="27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27431">
      <pivotArea dataOnly="0" labelOnly="1" outline="0" fieldPosition="0">
        <references count="12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9" count="1" selected="0">
            <x v="32"/>
          </reference>
          <reference field="10" count="1">
            <x v="64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27430">
      <pivotArea dataOnly="0" labelOnly="1" outline="0" fieldPosition="0">
        <references count="12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9" count="1" selected="0">
            <x v="64"/>
          </reference>
          <reference field="10" count="1">
            <x v="62"/>
          </reference>
          <reference field="12" count="1" selected="0">
            <x v="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27429">
      <pivotArea dataOnly="0" labelOnly="1" outline="0" fieldPosition="0">
        <references count="12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9" count="1" selected="0">
            <x v="12"/>
          </reference>
          <reference field="10" count="1">
            <x v="10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27428">
      <pivotArea dataOnly="0" labelOnly="1" outline="0" fieldPosition="0">
        <references count="12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9" count="1" selected="0">
            <x v="11"/>
          </reference>
          <reference field="10" count="1">
            <x v="12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27427">
      <pivotArea dataOnly="0" labelOnly="1" outline="0" fieldPosition="0">
        <references count="12">
          <reference field="0" count="1" selected="0">
            <x v="6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9"/>
          </reference>
          <reference field="6" count="1" selected="0">
            <x v="0"/>
          </reference>
          <reference field="9" count="1" selected="0">
            <x v="10"/>
          </reference>
          <reference field="10" count="1">
            <x v="17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0"/>
          </reference>
        </references>
      </pivotArea>
    </format>
    <format dxfId="27426">
      <pivotArea dataOnly="0" labelOnly="1" outline="0" fieldPosition="0">
        <references count="12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10"/>
          </reference>
          <reference field="6" count="1" selected="0">
            <x v="0"/>
          </reference>
          <reference field="9" count="1" selected="0">
            <x v="9"/>
          </reference>
          <reference field="10" count="1">
            <x v="21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1"/>
          </reference>
        </references>
      </pivotArea>
    </format>
    <format dxfId="27425">
      <pivotArea dataOnly="0" labelOnly="1" outline="0" fieldPosition="0">
        <references count="12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9" count="1" selected="0">
            <x v="13"/>
          </reference>
          <reference field="10" count="1">
            <x v="32"/>
          </reference>
          <reference field="12" count="1" selected="0">
            <x v="2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27424">
      <pivotArea dataOnly="0" labelOnly="1" outline="0" fieldPosition="0">
        <references count="12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9" count="1" selected="0">
            <x v="61"/>
          </reference>
          <reference field="10" count="1">
            <x v="55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27423">
      <pivotArea dataOnly="0" labelOnly="1" outline="0" fieldPosition="0">
        <references count="12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9" count="1" selected="0">
            <x v="65"/>
          </reference>
          <reference field="10" count="1">
            <x v="64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41"/>
          </reference>
          <reference field="22" count="1" selected="0">
            <x v="60"/>
          </reference>
        </references>
      </pivotArea>
    </format>
    <format dxfId="27422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7421">
      <pivotArea dataOnly="0" labelOnly="1" outline="0" fieldPosition="0">
        <references count="1">
          <reference field="0" count="18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</reference>
        </references>
      </pivotArea>
    </format>
    <format dxfId="27420">
      <pivotArea dataOnly="0" labelOnly="1" outline="0" fieldPosition="0">
        <references count="2">
          <reference field="0" count="1" selected="0">
            <x v="0"/>
          </reference>
          <reference field="5" count="1">
            <x v="44"/>
          </reference>
        </references>
      </pivotArea>
    </format>
    <format dxfId="27419">
      <pivotArea dataOnly="0" labelOnly="1" outline="0" fieldPosition="0">
        <references count="2">
          <reference field="0" count="1" selected="0">
            <x v="1"/>
          </reference>
          <reference field="5" count="1">
            <x v="46"/>
          </reference>
        </references>
      </pivotArea>
    </format>
    <format dxfId="27418">
      <pivotArea dataOnly="0" labelOnly="1" outline="0" fieldPosition="0">
        <references count="2">
          <reference field="0" count="1" selected="0">
            <x v="2"/>
          </reference>
          <reference field="5" count="1">
            <x v="48"/>
          </reference>
        </references>
      </pivotArea>
    </format>
    <format dxfId="27417">
      <pivotArea dataOnly="0" labelOnly="1" outline="0" fieldPosition="0">
        <references count="2">
          <reference field="0" count="1" selected="0">
            <x v="3"/>
          </reference>
          <reference field="5" count="1">
            <x v="11"/>
          </reference>
        </references>
      </pivotArea>
    </format>
    <format dxfId="27416">
      <pivotArea dataOnly="0" labelOnly="1" outline="0" fieldPosition="0">
        <references count="2">
          <reference field="0" count="1" selected="0">
            <x v="4"/>
          </reference>
          <reference field="5" count="1">
            <x v="17"/>
          </reference>
        </references>
      </pivotArea>
    </format>
    <format dxfId="27415">
      <pivotArea dataOnly="0" labelOnly="1" outline="0" fieldPosition="0">
        <references count="2">
          <reference field="0" count="1" selected="0">
            <x v="5"/>
          </reference>
          <reference field="5" count="1">
            <x v="1"/>
          </reference>
        </references>
      </pivotArea>
    </format>
    <format dxfId="27414">
      <pivotArea dataOnly="0" labelOnly="1" outline="0" fieldPosition="0">
        <references count="2">
          <reference field="0" count="1" selected="0">
            <x v="6"/>
          </reference>
          <reference field="5" count="1">
            <x v="33"/>
          </reference>
        </references>
      </pivotArea>
    </format>
    <format dxfId="27413">
      <pivotArea dataOnly="0" labelOnly="1" outline="0" fieldPosition="0">
        <references count="2">
          <reference field="0" count="1" selected="0">
            <x v="7"/>
          </reference>
          <reference field="5" count="1">
            <x v="34"/>
          </reference>
        </references>
      </pivotArea>
    </format>
    <format dxfId="27412">
      <pivotArea dataOnly="0" labelOnly="1" outline="0" fieldPosition="0">
        <references count="2">
          <reference field="0" count="1" selected="0">
            <x v="8"/>
          </reference>
          <reference field="5" count="1">
            <x v="5"/>
          </reference>
        </references>
      </pivotArea>
    </format>
    <format dxfId="27411">
      <pivotArea dataOnly="0" labelOnly="1" outline="0" fieldPosition="0">
        <references count="2">
          <reference field="0" count="1" selected="0">
            <x v="9"/>
          </reference>
          <reference field="5" count="1">
            <x v="29"/>
          </reference>
        </references>
      </pivotArea>
    </format>
    <format dxfId="27410">
      <pivotArea dataOnly="0" labelOnly="1" outline="0" fieldPosition="0">
        <references count="2">
          <reference field="0" count="1" selected="0">
            <x v="10"/>
          </reference>
          <reference field="5" count="1">
            <x v="27"/>
          </reference>
        </references>
      </pivotArea>
    </format>
    <format dxfId="27409">
      <pivotArea dataOnly="0" labelOnly="1" outline="0" fieldPosition="0">
        <references count="2">
          <reference field="0" count="1" selected="0">
            <x v="11"/>
          </reference>
          <reference field="5" count="1">
            <x v="18"/>
          </reference>
        </references>
      </pivotArea>
    </format>
    <format dxfId="27408">
      <pivotArea dataOnly="0" labelOnly="1" outline="0" fieldPosition="0">
        <references count="2">
          <reference field="0" count="1" selected="0">
            <x v="12"/>
          </reference>
          <reference field="5" count="1">
            <x v="16"/>
          </reference>
        </references>
      </pivotArea>
    </format>
    <format dxfId="27407">
      <pivotArea dataOnly="0" labelOnly="1" outline="0" fieldPosition="0">
        <references count="2">
          <reference field="0" count="1" selected="0">
            <x v="13"/>
          </reference>
          <reference field="5" count="1">
            <x v="23"/>
          </reference>
        </references>
      </pivotArea>
    </format>
    <format dxfId="27406">
      <pivotArea dataOnly="0" labelOnly="1" outline="0" fieldPosition="0">
        <references count="2">
          <reference field="0" count="1" selected="0">
            <x v="14"/>
          </reference>
          <reference field="5" count="1">
            <x v="24"/>
          </reference>
        </references>
      </pivotArea>
    </format>
    <format dxfId="27405">
      <pivotArea dataOnly="0" labelOnly="1" outline="0" fieldPosition="0">
        <references count="2">
          <reference field="0" count="1" selected="0">
            <x v="15"/>
          </reference>
          <reference field="5" count="1">
            <x v="25"/>
          </reference>
        </references>
      </pivotArea>
    </format>
    <format dxfId="27404">
      <pivotArea dataOnly="0" labelOnly="1" outline="0" fieldPosition="0">
        <references count="2">
          <reference field="0" count="1" selected="0">
            <x v="16"/>
          </reference>
          <reference field="5" count="1">
            <x v="21"/>
          </reference>
        </references>
      </pivotArea>
    </format>
    <format dxfId="27403">
      <pivotArea dataOnly="0" labelOnly="1" outline="0" fieldPosition="0">
        <references count="2">
          <reference field="0" count="1" selected="0">
            <x v="17"/>
          </reference>
          <reference field="5" count="1">
            <x v="0"/>
          </reference>
        </references>
      </pivotArea>
    </format>
    <format dxfId="27402">
      <pivotArea dataOnly="0" labelOnly="1" outline="0" fieldPosition="0">
        <references count="2">
          <reference field="0" count="1" selected="0">
            <x v="18"/>
          </reference>
          <reference field="5" count="1">
            <x v="51"/>
          </reference>
        </references>
      </pivotArea>
    </format>
    <format dxfId="27401">
      <pivotArea dataOnly="0" labelOnly="1" outline="0" fieldPosition="0">
        <references count="2">
          <reference field="0" count="1" selected="0">
            <x v="19"/>
          </reference>
          <reference field="5" count="1">
            <x v="22"/>
          </reference>
        </references>
      </pivotArea>
    </format>
    <format dxfId="27400">
      <pivotArea dataOnly="0" labelOnly="1" outline="0" fieldPosition="0">
        <references count="2">
          <reference field="0" count="1" selected="0">
            <x v="20"/>
          </reference>
          <reference field="5" count="1">
            <x v="54"/>
          </reference>
        </references>
      </pivotArea>
    </format>
    <format dxfId="27399">
      <pivotArea dataOnly="0" labelOnly="1" outline="0" fieldPosition="0">
        <references count="2">
          <reference field="0" count="1" selected="0">
            <x v="21"/>
          </reference>
          <reference field="5" count="1">
            <x v="53"/>
          </reference>
        </references>
      </pivotArea>
    </format>
    <format dxfId="27398">
      <pivotArea dataOnly="0" labelOnly="1" outline="0" fieldPosition="0">
        <references count="2">
          <reference field="0" count="1" selected="0">
            <x v="22"/>
          </reference>
          <reference field="5" count="1">
            <x v="13"/>
          </reference>
        </references>
      </pivotArea>
    </format>
    <format dxfId="27397">
      <pivotArea dataOnly="0" labelOnly="1" outline="0" fieldPosition="0">
        <references count="2">
          <reference field="0" count="1" selected="0">
            <x v="23"/>
          </reference>
          <reference field="5" count="1">
            <x v="38"/>
          </reference>
        </references>
      </pivotArea>
    </format>
    <format dxfId="27396">
      <pivotArea dataOnly="0" labelOnly="1" outline="0" fieldPosition="0">
        <references count="2">
          <reference field="0" count="1" selected="0">
            <x v="24"/>
          </reference>
          <reference field="5" count="1">
            <x v="32"/>
          </reference>
        </references>
      </pivotArea>
    </format>
    <format dxfId="27395">
      <pivotArea dataOnly="0" labelOnly="1" outline="0" fieldPosition="0">
        <references count="2">
          <reference field="0" count="1" selected="0">
            <x v="25"/>
          </reference>
          <reference field="5" count="1">
            <x v="36"/>
          </reference>
        </references>
      </pivotArea>
    </format>
    <format dxfId="27394">
      <pivotArea dataOnly="0" labelOnly="1" outline="0" fieldPosition="0">
        <references count="2">
          <reference field="0" count="1" selected="0">
            <x v="26"/>
          </reference>
          <reference field="5" count="1">
            <x v="15"/>
          </reference>
        </references>
      </pivotArea>
    </format>
    <format dxfId="27393">
      <pivotArea dataOnly="0" labelOnly="1" outline="0" fieldPosition="0">
        <references count="2">
          <reference field="0" count="1" selected="0">
            <x v="27"/>
          </reference>
          <reference field="5" count="1">
            <x v="28"/>
          </reference>
        </references>
      </pivotArea>
    </format>
    <format dxfId="27392">
      <pivotArea dataOnly="0" labelOnly="1" outline="0" fieldPosition="0">
        <references count="2">
          <reference field="0" count="1" selected="0">
            <x v="28"/>
          </reference>
          <reference field="5" count="1">
            <x v="14"/>
          </reference>
        </references>
      </pivotArea>
    </format>
    <format dxfId="27391">
      <pivotArea dataOnly="0" labelOnly="1" outline="0" fieldPosition="0">
        <references count="2">
          <reference field="0" count="1" selected="0">
            <x v="29"/>
          </reference>
          <reference field="5" count="1">
            <x v="52"/>
          </reference>
        </references>
      </pivotArea>
    </format>
    <format dxfId="27390">
      <pivotArea dataOnly="0" labelOnly="1" outline="0" fieldPosition="0">
        <references count="2">
          <reference field="0" count="1" selected="0">
            <x v="30"/>
          </reference>
          <reference field="5" count="1">
            <x v="63"/>
          </reference>
        </references>
      </pivotArea>
    </format>
    <format dxfId="27389">
      <pivotArea dataOnly="0" labelOnly="1" outline="0" fieldPosition="0">
        <references count="2">
          <reference field="0" count="1" selected="0">
            <x v="31"/>
          </reference>
          <reference field="5" count="1">
            <x v="64"/>
          </reference>
        </references>
      </pivotArea>
    </format>
    <format dxfId="27388">
      <pivotArea dataOnly="0" labelOnly="1" outline="0" fieldPosition="0">
        <references count="2">
          <reference field="0" count="1" selected="0">
            <x v="32"/>
          </reference>
          <reference field="5" count="1">
            <x v="65"/>
          </reference>
        </references>
      </pivotArea>
    </format>
    <format dxfId="27387">
      <pivotArea dataOnly="0" labelOnly="1" outline="0" fieldPosition="0">
        <references count="2">
          <reference field="0" count="1" selected="0">
            <x v="33"/>
          </reference>
          <reference field="5" count="1">
            <x v="66"/>
          </reference>
        </references>
      </pivotArea>
    </format>
    <format dxfId="27386">
      <pivotArea dataOnly="0" labelOnly="1" outline="0" fieldPosition="0">
        <references count="2">
          <reference field="0" count="1" selected="0">
            <x v="34"/>
          </reference>
          <reference field="5" count="1">
            <x v="6"/>
          </reference>
        </references>
      </pivotArea>
    </format>
    <format dxfId="27385">
      <pivotArea dataOnly="0" labelOnly="1" outline="0" fieldPosition="0">
        <references count="2">
          <reference field="0" count="1" selected="0">
            <x v="35"/>
          </reference>
          <reference field="5" count="1">
            <x v="19"/>
          </reference>
        </references>
      </pivotArea>
    </format>
    <format dxfId="27384">
      <pivotArea dataOnly="0" labelOnly="1" outline="0" fieldPosition="0">
        <references count="2">
          <reference field="0" count="1" selected="0">
            <x v="36"/>
          </reference>
          <reference field="5" count="1">
            <x v="20"/>
          </reference>
        </references>
      </pivotArea>
    </format>
    <format dxfId="27383">
      <pivotArea dataOnly="0" labelOnly="1" outline="0" fieldPosition="0">
        <references count="2">
          <reference field="0" count="1" selected="0">
            <x v="37"/>
          </reference>
          <reference field="5" count="1">
            <x v="47"/>
          </reference>
        </references>
      </pivotArea>
    </format>
    <format dxfId="27382">
      <pivotArea dataOnly="0" labelOnly="1" outline="0" fieldPosition="0">
        <references count="2">
          <reference field="0" count="1" selected="0">
            <x v="38"/>
          </reference>
          <reference field="5" count="1">
            <x v="4"/>
          </reference>
        </references>
      </pivotArea>
    </format>
    <format dxfId="27381">
      <pivotArea dataOnly="0" labelOnly="1" outline="0" fieldPosition="0">
        <references count="2">
          <reference field="0" count="1" selected="0">
            <x v="39"/>
          </reference>
          <reference field="5" count="1">
            <x v="35"/>
          </reference>
        </references>
      </pivotArea>
    </format>
    <format dxfId="27380">
      <pivotArea dataOnly="0" labelOnly="1" outline="0" fieldPosition="0">
        <references count="2">
          <reference field="0" count="1" selected="0">
            <x v="40"/>
          </reference>
          <reference field="5" count="1">
            <x v="2"/>
          </reference>
        </references>
      </pivotArea>
    </format>
    <format dxfId="27379">
      <pivotArea dataOnly="0" labelOnly="1" outline="0" fieldPosition="0">
        <references count="2">
          <reference field="0" count="1" selected="0">
            <x v="41"/>
          </reference>
          <reference field="5" count="1">
            <x v="3"/>
          </reference>
        </references>
      </pivotArea>
    </format>
    <format dxfId="27378">
      <pivotArea dataOnly="0" labelOnly="1" outline="0" fieldPosition="0">
        <references count="2">
          <reference field="0" count="1" selected="0">
            <x v="42"/>
          </reference>
          <reference field="5" count="1">
            <x v="26"/>
          </reference>
        </references>
      </pivotArea>
    </format>
    <format dxfId="27377">
      <pivotArea dataOnly="0" labelOnly="1" outline="0" fieldPosition="0">
        <references count="2">
          <reference field="0" count="1" selected="0">
            <x v="43"/>
          </reference>
          <reference field="5" count="1">
            <x v="12"/>
          </reference>
        </references>
      </pivotArea>
    </format>
    <format dxfId="27376">
      <pivotArea dataOnly="0" labelOnly="1" outline="0" fieldPosition="0">
        <references count="2">
          <reference field="0" count="1" selected="0">
            <x v="44"/>
          </reference>
          <reference field="5" count="1">
            <x v="30"/>
          </reference>
        </references>
      </pivotArea>
    </format>
    <format dxfId="27375">
      <pivotArea dataOnly="0" labelOnly="1" outline="0" fieldPosition="0">
        <references count="2">
          <reference field="0" count="1" selected="0">
            <x v="45"/>
          </reference>
          <reference field="5" count="1">
            <x v="57"/>
          </reference>
        </references>
      </pivotArea>
    </format>
    <format dxfId="27374">
      <pivotArea dataOnly="0" labelOnly="1" outline="0" fieldPosition="0">
        <references count="2">
          <reference field="0" count="1" selected="0">
            <x v="46"/>
          </reference>
          <reference field="5" count="1">
            <x v="62"/>
          </reference>
        </references>
      </pivotArea>
    </format>
    <format dxfId="27373">
      <pivotArea dataOnly="0" labelOnly="1" outline="0" fieldPosition="0">
        <references count="2">
          <reference field="0" count="1" selected="0">
            <x v="47"/>
          </reference>
          <reference field="5" count="1">
            <x v="43"/>
          </reference>
        </references>
      </pivotArea>
    </format>
    <format dxfId="27372">
      <pivotArea dataOnly="0" labelOnly="1" outline="0" fieldPosition="0">
        <references count="2">
          <reference field="0" count="1" selected="0">
            <x v="48"/>
          </reference>
          <reference field="5" count="1">
            <x v="39"/>
          </reference>
        </references>
      </pivotArea>
    </format>
    <format dxfId="27371">
      <pivotArea dataOnly="0" labelOnly="1" outline="0" fieldPosition="0">
        <references count="2">
          <reference field="0" count="1" selected="0">
            <x v="49"/>
          </reference>
          <reference field="5" count="1">
            <x v="42"/>
          </reference>
        </references>
      </pivotArea>
    </format>
    <format dxfId="27370">
      <pivotArea dataOnly="0" labelOnly="1" outline="0" fieldPosition="0">
        <references count="2">
          <reference field="0" count="1" selected="0">
            <x v="50"/>
          </reference>
          <reference field="5" count="1">
            <x v="41"/>
          </reference>
        </references>
      </pivotArea>
    </format>
    <format dxfId="27369">
      <pivotArea dataOnly="0" labelOnly="1" outline="0" fieldPosition="0">
        <references count="2">
          <reference field="0" count="1" selected="0">
            <x v="51"/>
          </reference>
          <reference field="5" count="1">
            <x v="58"/>
          </reference>
        </references>
      </pivotArea>
    </format>
    <format dxfId="27368">
      <pivotArea dataOnly="0" labelOnly="1" outline="0" fieldPosition="0">
        <references count="2">
          <reference field="0" count="1" selected="0">
            <x v="52"/>
          </reference>
          <reference field="5" count="1">
            <x v="59"/>
          </reference>
        </references>
      </pivotArea>
    </format>
    <format dxfId="27367">
      <pivotArea dataOnly="0" labelOnly="1" outline="0" fieldPosition="0">
        <references count="2">
          <reference field="0" count="1" selected="0">
            <x v="53"/>
          </reference>
          <reference field="5" count="1">
            <x v="31"/>
          </reference>
        </references>
      </pivotArea>
    </format>
    <format dxfId="27366">
      <pivotArea dataOnly="0" labelOnly="1" outline="0" fieldPosition="0">
        <references count="2">
          <reference field="0" count="1" selected="0">
            <x v="54"/>
          </reference>
          <reference field="5" count="1">
            <x v="61"/>
          </reference>
        </references>
      </pivotArea>
    </format>
    <format dxfId="27365">
      <pivotArea dataOnly="0" labelOnly="1" outline="0" fieldPosition="0">
        <references count="2">
          <reference field="0" count="1" selected="0">
            <x v="55"/>
          </reference>
          <reference field="5" count="1">
            <x v="49"/>
          </reference>
        </references>
      </pivotArea>
    </format>
    <format dxfId="27364">
      <pivotArea dataOnly="0" labelOnly="1" outline="0" fieldPosition="0">
        <references count="2">
          <reference field="0" count="1" selected="0">
            <x v="56"/>
          </reference>
          <reference field="5" count="1">
            <x v="45"/>
          </reference>
        </references>
      </pivotArea>
    </format>
    <format dxfId="27363">
      <pivotArea dataOnly="0" labelOnly="1" outline="0" fieldPosition="0">
        <references count="2">
          <reference field="0" count="1" selected="0">
            <x v="57"/>
          </reference>
          <reference field="5" count="1">
            <x v="55"/>
          </reference>
        </references>
      </pivotArea>
    </format>
    <format dxfId="27362">
      <pivotArea dataOnly="0" labelOnly="1" outline="0" fieldPosition="0">
        <references count="2">
          <reference field="0" count="1" selected="0">
            <x v="58"/>
          </reference>
          <reference field="5" count="1">
            <x v="37"/>
          </reference>
        </references>
      </pivotArea>
    </format>
    <format dxfId="27361">
      <pivotArea dataOnly="0" labelOnly="1" outline="0" fieldPosition="0">
        <references count="2">
          <reference field="0" count="1" selected="0">
            <x v="59"/>
          </reference>
          <reference field="5" count="1">
            <x v="56"/>
          </reference>
        </references>
      </pivotArea>
    </format>
    <format dxfId="27360">
      <pivotArea dataOnly="0" labelOnly="1" outline="0" fieldPosition="0">
        <references count="2">
          <reference field="0" count="1" selected="0">
            <x v="60"/>
          </reference>
          <reference field="5" count="1">
            <x v="40"/>
          </reference>
        </references>
      </pivotArea>
    </format>
    <format dxfId="27359">
      <pivotArea dataOnly="0" labelOnly="1" outline="0" fieldPosition="0">
        <references count="2">
          <reference field="0" count="1" selected="0">
            <x v="61"/>
          </reference>
          <reference field="5" count="1">
            <x v="7"/>
          </reference>
        </references>
      </pivotArea>
    </format>
    <format dxfId="27358">
      <pivotArea dataOnly="0" labelOnly="1" outline="0" fieldPosition="0">
        <references count="2">
          <reference field="0" count="1" selected="0">
            <x v="62"/>
          </reference>
          <reference field="5" count="1">
            <x v="8"/>
          </reference>
        </references>
      </pivotArea>
    </format>
    <format dxfId="27357">
      <pivotArea dataOnly="0" labelOnly="1" outline="0" fieldPosition="0">
        <references count="2">
          <reference field="0" count="1" selected="0">
            <x v="63"/>
          </reference>
          <reference field="5" count="1">
            <x v="9"/>
          </reference>
        </references>
      </pivotArea>
    </format>
    <format dxfId="27356">
      <pivotArea dataOnly="0" labelOnly="1" outline="0" fieldPosition="0">
        <references count="2">
          <reference field="0" count="1" selected="0">
            <x v="64"/>
          </reference>
          <reference field="5" count="1">
            <x v="10"/>
          </reference>
        </references>
      </pivotArea>
    </format>
    <format dxfId="27355">
      <pivotArea dataOnly="0" labelOnly="1" outline="0" fieldPosition="0">
        <references count="2">
          <reference field="0" count="1" selected="0">
            <x v="65"/>
          </reference>
          <reference field="5" count="1">
            <x v="60"/>
          </reference>
        </references>
      </pivotArea>
    </format>
    <format dxfId="27354">
      <pivotArea dataOnly="0" labelOnly="1" outline="0" fieldPosition="0">
        <references count="2">
          <reference field="0" count="1" selected="0">
            <x v="66"/>
          </reference>
          <reference field="5" count="1">
            <x v="50"/>
          </reference>
        </references>
      </pivotArea>
    </format>
    <format dxfId="27353">
      <pivotArea dataOnly="0" labelOnly="1" outline="0" fieldPosition="0">
        <references count="2">
          <reference field="0" count="1" selected="0">
            <x v="67"/>
          </reference>
          <reference field="5" count="1">
            <x v="67"/>
          </reference>
        </references>
      </pivotArea>
    </format>
    <format dxfId="27352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44"/>
          </reference>
          <reference field="22" count="1">
            <x v="45"/>
          </reference>
        </references>
      </pivotArea>
    </format>
    <format dxfId="27351">
      <pivotArea dataOnly="0" labelOnly="1" outline="0" fieldPosition="0">
        <references count="3">
          <reference field="0" count="1" selected="0">
            <x v="1"/>
          </reference>
          <reference field="5" count="1" selected="0">
            <x v="46"/>
          </reference>
          <reference field="22" count="1">
            <x v="48"/>
          </reference>
        </references>
      </pivotArea>
    </format>
    <format dxfId="27350">
      <pivotArea dataOnly="0" labelOnly="1" outline="0" fieldPosition="0">
        <references count="3">
          <reference field="0" count="1" selected="0">
            <x v="2"/>
          </reference>
          <reference field="5" count="1" selected="0">
            <x v="48"/>
          </reference>
          <reference field="22" count="1">
            <x v="49"/>
          </reference>
        </references>
      </pivotArea>
    </format>
    <format dxfId="27349">
      <pivotArea dataOnly="0" labelOnly="1" outline="0" fieldPosition="0">
        <references count="3">
          <reference field="0" count="1" selected="0">
            <x v="3"/>
          </reference>
          <reference field="5" count="1" selected="0">
            <x v="11"/>
          </reference>
          <reference field="22" count="1">
            <x v="11"/>
          </reference>
        </references>
      </pivotArea>
    </format>
    <format dxfId="27348">
      <pivotArea dataOnly="0" labelOnly="1" outline="0" fieldPosition="0">
        <references count="3">
          <reference field="0" count="1" selected="0">
            <x v="4"/>
          </reference>
          <reference field="5" count="1" selected="0">
            <x v="17"/>
          </reference>
          <reference field="22" count="1">
            <x v="31"/>
          </reference>
        </references>
      </pivotArea>
    </format>
    <format dxfId="27347">
      <pivotArea dataOnly="0" labelOnly="1" outline="0" fieldPosition="0">
        <references count="3">
          <reference field="0" count="1" selected="0">
            <x v="5"/>
          </reference>
          <reference field="5" count="1" selected="0">
            <x v="1"/>
          </reference>
          <reference field="22" count="1">
            <x v="7"/>
          </reference>
        </references>
      </pivotArea>
    </format>
    <format dxfId="27346">
      <pivotArea dataOnly="0" labelOnly="1" outline="0" fieldPosition="0">
        <references count="3">
          <reference field="0" count="1" selected="0">
            <x v="6"/>
          </reference>
          <reference field="5" count="1" selected="0">
            <x v="33"/>
          </reference>
          <reference field="22" count="1">
            <x v="37"/>
          </reference>
        </references>
      </pivotArea>
    </format>
    <format dxfId="27345">
      <pivotArea dataOnly="0" labelOnly="1" outline="0" fieldPosition="0">
        <references count="3">
          <reference field="0" count="1" selected="0">
            <x v="7"/>
          </reference>
          <reference field="5" count="1" selected="0">
            <x v="34"/>
          </reference>
          <reference field="22" count="1">
            <x v="38"/>
          </reference>
        </references>
      </pivotArea>
    </format>
    <format dxfId="27344">
      <pivotArea dataOnly="0" labelOnly="1" outline="0" fieldPosition="0">
        <references count="3">
          <reference field="0" count="1" selected="0">
            <x v="8"/>
          </reference>
          <reference field="5" count="1" selected="0">
            <x v="5"/>
          </reference>
          <reference field="22" count="1">
            <x v="13"/>
          </reference>
        </references>
      </pivotArea>
    </format>
    <format dxfId="27343">
      <pivotArea dataOnly="0" labelOnly="1" outline="0" fieldPosition="0">
        <references count="3">
          <reference field="0" count="1" selected="0">
            <x v="9"/>
          </reference>
          <reference field="5" count="1" selected="0">
            <x v="29"/>
          </reference>
          <reference field="22" count="1">
            <x v="35"/>
          </reference>
        </references>
      </pivotArea>
    </format>
    <format dxfId="27342">
      <pivotArea dataOnly="0" labelOnly="1" outline="0" fieldPosition="0">
        <references count="3">
          <reference field="0" count="1" selected="0">
            <x v="10"/>
          </reference>
          <reference field="5" count="1" selected="0">
            <x v="27"/>
          </reference>
          <reference field="22" count="1">
            <x v="33"/>
          </reference>
        </references>
      </pivotArea>
    </format>
    <format dxfId="27341">
      <pivotArea dataOnly="0" labelOnly="1" outline="0" fieldPosition="0">
        <references count="3">
          <reference field="0" count="1" selected="0">
            <x v="11"/>
          </reference>
          <reference field="5" count="1" selected="0">
            <x v="18"/>
          </reference>
          <reference field="22" count="1">
            <x v="36"/>
          </reference>
        </references>
      </pivotArea>
    </format>
    <format dxfId="27340">
      <pivotArea dataOnly="0" labelOnly="1" outline="0" fieldPosition="0">
        <references count="3">
          <reference field="0" count="1" selected="0">
            <x v="12"/>
          </reference>
          <reference field="5" count="1" selected="0">
            <x v="16"/>
          </reference>
          <reference field="22" count="1">
            <x v="29"/>
          </reference>
        </references>
      </pivotArea>
    </format>
    <format dxfId="27339">
      <pivotArea dataOnly="0" labelOnly="1" outline="0" fieldPosition="0">
        <references count="3">
          <reference field="0" count="1" selected="0">
            <x v="13"/>
          </reference>
          <reference field="5" count="1" selected="0">
            <x v="23"/>
          </reference>
          <reference field="22" count="1">
            <x v="26"/>
          </reference>
        </references>
      </pivotArea>
    </format>
    <format dxfId="27338">
      <pivotArea dataOnly="0" labelOnly="1" outline="0" fieldPosition="0">
        <references count="3">
          <reference field="0" count="1" selected="0">
            <x v="14"/>
          </reference>
          <reference field="5" count="1" selected="0">
            <x v="24"/>
          </reference>
          <reference field="22" count="1">
            <x v="27"/>
          </reference>
        </references>
      </pivotArea>
    </format>
    <format dxfId="27337">
      <pivotArea dataOnly="0" labelOnly="1" outline="0" fieldPosition="0">
        <references count="3">
          <reference field="0" count="1" selected="0">
            <x v="15"/>
          </reference>
          <reference field="5" count="1" selected="0">
            <x v="25"/>
          </reference>
          <reference field="22" count="1">
            <x v="28"/>
          </reference>
        </references>
      </pivotArea>
    </format>
    <format dxfId="27336">
      <pivotArea dataOnly="0" labelOnly="1" outline="0" fieldPosition="0">
        <references count="3">
          <reference field="0" count="1" selected="0">
            <x v="16"/>
          </reference>
          <reference field="5" count="1" selected="0">
            <x v="21"/>
          </reference>
          <reference field="22" count="1">
            <x v="25"/>
          </reference>
        </references>
      </pivotArea>
    </format>
    <format dxfId="27335">
      <pivotArea dataOnly="0" labelOnly="1" outline="0" fieldPosition="0">
        <references count="3">
          <reference field="0" count="1" selected="0">
            <x v="17"/>
          </reference>
          <reference field="5" count="1" selected="0">
            <x v="0"/>
          </reference>
          <reference field="22" count="1">
            <x v="2"/>
          </reference>
        </references>
      </pivotArea>
    </format>
    <format dxfId="27334">
      <pivotArea dataOnly="0" labelOnly="1" outline="0" fieldPosition="0">
        <references count="3">
          <reference field="0" count="1" selected="0">
            <x v="18"/>
          </reference>
          <reference field="5" count="1" selected="0">
            <x v="51"/>
          </reference>
          <reference field="22" count="1">
            <x v="54"/>
          </reference>
        </references>
      </pivotArea>
    </format>
    <format dxfId="27333">
      <pivotArea dataOnly="0" labelOnly="1" outline="0" fieldPosition="0">
        <references count="3">
          <reference field="0" count="1" selected="0">
            <x v="19"/>
          </reference>
          <reference field="5" count="1" selected="0">
            <x v="22"/>
          </reference>
          <reference field="22" count="1">
            <x v="18"/>
          </reference>
        </references>
      </pivotArea>
    </format>
    <format dxfId="27332">
      <pivotArea dataOnly="0" labelOnly="1" outline="0" fieldPosition="0">
        <references count="3">
          <reference field="0" count="1" selected="0">
            <x v="20"/>
          </reference>
          <reference field="5" count="1" selected="0">
            <x v="54"/>
          </reference>
          <reference field="22" count="1">
            <x v="56"/>
          </reference>
        </references>
      </pivotArea>
    </format>
    <format dxfId="27331">
      <pivotArea dataOnly="0" labelOnly="1" outline="0" fieldPosition="0">
        <references count="3">
          <reference field="0" count="1" selected="0">
            <x v="21"/>
          </reference>
          <reference field="5" count="1" selected="0">
            <x v="53"/>
          </reference>
          <reference field="22" count="1">
            <x v="52"/>
          </reference>
        </references>
      </pivotArea>
    </format>
    <format dxfId="27330">
      <pivotArea dataOnly="0" labelOnly="1" outline="0" fieldPosition="0">
        <references count="3">
          <reference field="0" count="1" selected="0">
            <x v="22"/>
          </reference>
          <reference field="5" count="1" selected="0">
            <x v="13"/>
          </reference>
          <reference field="22" count="1">
            <x v="15"/>
          </reference>
        </references>
      </pivotArea>
    </format>
    <format dxfId="27329">
      <pivotArea dataOnly="0" labelOnly="1" outline="0" fieldPosition="0">
        <references count="3">
          <reference field="0" count="1" selected="0">
            <x v="23"/>
          </reference>
          <reference field="5" count="1" selected="0">
            <x v="38"/>
          </reference>
          <reference field="22" count="1">
            <x v="43"/>
          </reference>
        </references>
      </pivotArea>
    </format>
    <format dxfId="27328">
      <pivotArea dataOnly="0" labelOnly="1" outline="0" fieldPosition="0">
        <references count="3">
          <reference field="0" count="1" selected="0">
            <x v="24"/>
          </reference>
          <reference field="5" count="1" selected="0">
            <x v="32"/>
          </reference>
          <reference field="22" count="1">
            <x v="21"/>
          </reference>
        </references>
      </pivotArea>
    </format>
    <format dxfId="27327">
      <pivotArea dataOnly="0" labelOnly="1" outline="0" fieldPosition="0">
        <references count="3">
          <reference field="0" count="1" selected="0">
            <x v="25"/>
          </reference>
          <reference field="5" count="1" selected="0">
            <x v="36"/>
          </reference>
          <reference field="22" count="1">
            <x v="22"/>
          </reference>
        </references>
      </pivotArea>
    </format>
    <format dxfId="27326">
      <pivotArea dataOnly="0" labelOnly="1" outline="0" fieldPosition="0">
        <references count="3">
          <reference field="0" count="1" selected="0">
            <x v="26"/>
          </reference>
          <reference field="5" count="1" selected="0">
            <x v="15"/>
          </reference>
          <reference field="22" count="1">
            <x v="6"/>
          </reference>
        </references>
      </pivotArea>
    </format>
    <format dxfId="27325">
      <pivotArea dataOnly="0" labelOnly="1" outline="0" fieldPosition="0">
        <references count="3">
          <reference field="0" count="1" selected="0">
            <x v="27"/>
          </reference>
          <reference field="5" count="1" selected="0">
            <x v="28"/>
          </reference>
          <reference field="22" count="1">
            <x v="19"/>
          </reference>
        </references>
      </pivotArea>
    </format>
    <format dxfId="27324">
      <pivotArea dataOnly="0" labelOnly="1" outline="0" fieldPosition="0">
        <references count="3">
          <reference field="0" count="1" selected="0">
            <x v="28"/>
          </reference>
          <reference field="5" count="1" selected="0">
            <x v="14"/>
          </reference>
          <reference field="22" count="1">
            <x v="51"/>
          </reference>
        </references>
      </pivotArea>
    </format>
    <format dxfId="27323">
      <pivotArea dataOnly="0" labelOnly="1" outline="0" fieldPosition="0">
        <references count="3">
          <reference field="0" count="1" selected="0">
            <x v="29"/>
          </reference>
          <reference field="5" count="1" selected="0">
            <x v="52"/>
          </reference>
          <reference field="22" count="1">
            <x v="55"/>
          </reference>
        </references>
      </pivotArea>
    </format>
    <format dxfId="27322">
      <pivotArea dataOnly="0" labelOnly="1" outline="0" fieldPosition="0">
        <references count="3">
          <reference field="0" count="1" selected="0">
            <x v="30"/>
          </reference>
          <reference field="5" count="1" selected="0">
            <x v="63"/>
          </reference>
          <reference field="22" count="1">
            <x v="46"/>
          </reference>
        </references>
      </pivotArea>
    </format>
    <format dxfId="27321">
      <pivotArea dataOnly="0" labelOnly="1" outline="0" fieldPosition="0">
        <references count="3">
          <reference field="0" count="1" selected="0">
            <x v="34"/>
          </reference>
          <reference field="5" count="1" selected="0">
            <x v="6"/>
          </reference>
          <reference field="22" count="1">
            <x v="3"/>
          </reference>
        </references>
      </pivotArea>
    </format>
    <format dxfId="27320">
      <pivotArea dataOnly="0" labelOnly="1" outline="0" fieldPosition="0">
        <references count="3">
          <reference field="0" count="1" selected="0">
            <x v="35"/>
          </reference>
          <reference field="5" count="1" selected="0">
            <x v="19"/>
          </reference>
          <reference field="22" count="1">
            <x v="23"/>
          </reference>
        </references>
      </pivotArea>
    </format>
    <format dxfId="27319">
      <pivotArea dataOnly="0" labelOnly="1" outline="0" fieldPosition="0">
        <references count="3">
          <reference field="0" count="1" selected="0">
            <x v="36"/>
          </reference>
          <reference field="5" count="1" selected="0">
            <x v="20"/>
          </reference>
          <reference field="22" count="1">
            <x v="24"/>
          </reference>
        </references>
      </pivotArea>
    </format>
    <format dxfId="27318">
      <pivotArea dataOnly="0" labelOnly="1" outline="0" fieldPosition="0">
        <references count="3">
          <reference field="0" count="1" selected="0">
            <x v="37"/>
          </reference>
          <reference field="5" count="1" selected="0">
            <x v="47"/>
          </reference>
          <reference field="22" count="1">
            <x v="49"/>
          </reference>
        </references>
      </pivotArea>
    </format>
    <format dxfId="27317">
      <pivotArea dataOnly="0" labelOnly="1" outline="0" fieldPosition="0">
        <references count="3">
          <reference field="0" count="1" selected="0">
            <x v="38"/>
          </reference>
          <reference field="5" count="1" selected="0">
            <x v="4"/>
          </reference>
          <reference field="22" count="1">
            <x v="8"/>
          </reference>
        </references>
      </pivotArea>
    </format>
    <format dxfId="27316">
      <pivotArea dataOnly="0" labelOnly="1" outline="0" fieldPosition="0">
        <references count="3">
          <reference field="0" count="1" selected="0">
            <x v="39"/>
          </reference>
          <reference field="5" count="1" selected="0">
            <x v="35"/>
          </reference>
          <reference field="22" count="1">
            <x v="39"/>
          </reference>
        </references>
      </pivotArea>
    </format>
    <format dxfId="27315">
      <pivotArea dataOnly="0" labelOnly="1" outline="0" fieldPosition="0">
        <references count="3">
          <reference field="0" count="1" selected="0">
            <x v="40"/>
          </reference>
          <reference field="5" count="1" selected="0">
            <x v="2"/>
          </reference>
          <reference field="22" count="1">
            <x v="12"/>
          </reference>
        </references>
      </pivotArea>
    </format>
    <format dxfId="27314">
      <pivotArea dataOnly="0" labelOnly="1" outline="0" fieldPosition="0">
        <references count="3">
          <reference field="0" count="1" selected="0">
            <x v="42"/>
          </reference>
          <reference field="5" count="1" selected="0">
            <x v="26"/>
          </reference>
          <reference field="22" count="1">
            <x v="32"/>
          </reference>
        </references>
      </pivotArea>
    </format>
    <format dxfId="27313">
      <pivotArea dataOnly="0" labelOnly="1" outline="0" fieldPosition="0">
        <references count="3">
          <reference field="0" count="1" selected="0">
            <x v="43"/>
          </reference>
          <reference field="5" count="1" selected="0">
            <x v="12"/>
          </reference>
          <reference field="22" count="1">
            <x v="14"/>
          </reference>
        </references>
      </pivotArea>
    </format>
    <format dxfId="27312">
      <pivotArea dataOnly="0" labelOnly="1" outline="0" fieldPosition="0">
        <references count="3">
          <reference field="0" count="1" selected="0">
            <x v="44"/>
          </reference>
          <reference field="5" count="1" selected="0">
            <x v="30"/>
          </reference>
          <reference field="22" count="1">
            <x v="34"/>
          </reference>
        </references>
      </pivotArea>
    </format>
    <format dxfId="27311">
      <pivotArea dataOnly="0" labelOnly="1" outline="0" fieldPosition="0">
        <references count="3">
          <reference field="0" count="1" selected="0">
            <x v="45"/>
          </reference>
          <reference field="5" count="1" selected="0">
            <x v="57"/>
          </reference>
          <reference field="22" count="1">
            <x v="16"/>
          </reference>
        </references>
      </pivotArea>
    </format>
    <format dxfId="27310">
      <pivotArea dataOnly="0" labelOnly="1" outline="0" fieldPosition="0">
        <references count="3">
          <reference field="0" count="1" selected="0">
            <x v="46"/>
          </reference>
          <reference field="5" count="1" selected="0">
            <x v="62"/>
          </reference>
          <reference field="22" count="1">
            <x v="30"/>
          </reference>
        </references>
      </pivotArea>
    </format>
    <format dxfId="27309">
      <pivotArea dataOnly="0" labelOnly="1" outline="0" fieldPosition="0">
        <references count="3">
          <reference field="0" count="1" selected="0">
            <x v="47"/>
          </reference>
          <reference field="5" count="1" selected="0">
            <x v="43"/>
          </reference>
          <reference field="22" count="1">
            <x v="40"/>
          </reference>
        </references>
      </pivotArea>
    </format>
    <format dxfId="27308">
      <pivotArea dataOnly="0" labelOnly="1" outline="0" fieldPosition="0">
        <references count="3">
          <reference field="0" count="1" selected="0">
            <x v="50"/>
          </reference>
          <reference field="5" count="1" selected="0">
            <x v="41"/>
          </reference>
          <reference field="22" count="1">
            <x v="41"/>
          </reference>
        </references>
      </pivotArea>
    </format>
    <format dxfId="27307">
      <pivotArea dataOnly="0" labelOnly="1" outline="0" fieldPosition="0">
        <references count="3">
          <reference field="0" count="1" selected="0">
            <x v="51"/>
          </reference>
          <reference field="5" count="1" selected="0">
            <x v="58"/>
          </reference>
          <reference field="22" count="1">
            <x v="58"/>
          </reference>
        </references>
      </pivotArea>
    </format>
    <format dxfId="27306">
      <pivotArea dataOnly="0" labelOnly="1" outline="0" fieldPosition="0">
        <references count="3">
          <reference field="0" count="1" selected="0">
            <x v="52"/>
          </reference>
          <reference field="5" count="1" selected="0">
            <x v="59"/>
          </reference>
          <reference field="22" count="1">
            <x v="59"/>
          </reference>
        </references>
      </pivotArea>
    </format>
    <format dxfId="27305">
      <pivotArea dataOnly="0" labelOnly="1" outline="0" fieldPosition="0">
        <references count="3">
          <reference field="0" count="1" selected="0">
            <x v="53"/>
          </reference>
          <reference field="5" count="1" selected="0">
            <x v="31"/>
          </reference>
          <reference field="22" count="1">
            <x v="20"/>
          </reference>
        </references>
      </pivotArea>
    </format>
    <format dxfId="27304">
      <pivotArea dataOnly="0" labelOnly="1" outline="0" fieldPosition="0">
        <references count="3">
          <reference field="0" count="1" selected="0">
            <x v="54"/>
          </reference>
          <reference field="5" count="1" selected="0">
            <x v="61"/>
          </reference>
          <reference field="22" count="1">
            <x v="57"/>
          </reference>
        </references>
      </pivotArea>
    </format>
    <format dxfId="27303">
      <pivotArea dataOnly="0" labelOnly="1" outline="0" fieldPosition="0">
        <references count="3">
          <reference field="0" count="1" selected="0">
            <x v="55"/>
          </reference>
          <reference field="5" count="1" selected="0">
            <x v="49"/>
          </reference>
          <reference field="22" count="1">
            <x v="50"/>
          </reference>
        </references>
      </pivotArea>
    </format>
    <format dxfId="27302">
      <pivotArea dataOnly="0" labelOnly="1" outline="0" fieldPosition="0">
        <references count="3">
          <reference field="0" count="1" selected="0">
            <x v="56"/>
          </reference>
          <reference field="5" count="1" selected="0">
            <x v="45"/>
          </reference>
          <reference field="22" count="1">
            <x v="47"/>
          </reference>
        </references>
      </pivotArea>
    </format>
    <format dxfId="27301">
      <pivotArea dataOnly="0" labelOnly="1" outline="0" fieldPosition="0">
        <references count="3">
          <reference field="0" count="1" selected="0">
            <x v="57"/>
          </reference>
          <reference field="5" count="1" selected="0">
            <x v="55"/>
          </reference>
          <reference field="22" count="1">
            <x v="9"/>
          </reference>
        </references>
      </pivotArea>
    </format>
    <format dxfId="27300">
      <pivotArea dataOnly="0" labelOnly="1" outline="0" fieldPosition="0">
        <references count="3">
          <reference field="0" count="1" selected="0">
            <x v="58"/>
          </reference>
          <reference field="5" count="1" selected="0">
            <x v="37"/>
          </reference>
          <reference field="22" count="1">
            <x v="42"/>
          </reference>
        </references>
      </pivotArea>
    </format>
    <format dxfId="27299">
      <pivotArea dataOnly="0" labelOnly="1" outline="0" fieldPosition="0">
        <references count="3">
          <reference field="0" count="1" selected="0">
            <x v="59"/>
          </reference>
          <reference field="5" count="1" selected="0">
            <x v="56"/>
          </reference>
          <reference field="22" count="1">
            <x v="10"/>
          </reference>
        </references>
      </pivotArea>
    </format>
    <format dxfId="27298">
      <pivotArea dataOnly="0" labelOnly="1" outline="0" fieldPosition="0">
        <references count="3">
          <reference field="0" count="1" selected="0">
            <x v="60"/>
          </reference>
          <reference field="5" count="1" selected="0">
            <x v="40"/>
          </reference>
          <reference field="22" count="1">
            <x v="44"/>
          </reference>
        </references>
      </pivotArea>
    </format>
    <format dxfId="27297">
      <pivotArea dataOnly="0" labelOnly="1" outline="0" fieldPosition="0">
        <references count="3">
          <reference field="0" count="1" selected="0">
            <x v="61"/>
          </reference>
          <reference field="5" count="1" selected="0">
            <x v="7"/>
          </reference>
          <reference field="22" count="1">
            <x v="4"/>
          </reference>
        </references>
      </pivotArea>
    </format>
    <format dxfId="27296">
      <pivotArea dataOnly="0" labelOnly="1" outline="0" fieldPosition="0">
        <references count="3">
          <reference field="0" count="1" selected="0">
            <x v="62"/>
          </reference>
          <reference field="5" count="1" selected="0">
            <x v="8"/>
          </reference>
          <reference field="22" count="1">
            <x v="5"/>
          </reference>
        </references>
      </pivotArea>
    </format>
    <format dxfId="27295">
      <pivotArea dataOnly="0" labelOnly="1" outline="0" fieldPosition="0">
        <references count="3">
          <reference field="0" count="1" selected="0">
            <x v="63"/>
          </reference>
          <reference field="5" count="1" selected="0">
            <x v="9"/>
          </reference>
          <reference field="22" count="1">
            <x v="0"/>
          </reference>
        </references>
      </pivotArea>
    </format>
    <format dxfId="27294">
      <pivotArea dataOnly="0" labelOnly="1" outline="0" fieldPosition="0">
        <references count="3">
          <reference field="0" count="1" selected="0">
            <x v="64"/>
          </reference>
          <reference field="5" count="1" selected="0">
            <x v="10"/>
          </reference>
          <reference field="22" count="1">
            <x v="1"/>
          </reference>
        </references>
      </pivotArea>
    </format>
    <format dxfId="27293">
      <pivotArea dataOnly="0" labelOnly="1" outline="0" fieldPosition="0">
        <references count="3">
          <reference field="0" count="1" selected="0">
            <x v="65"/>
          </reference>
          <reference field="5" count="1" selected="0">
            <x v="60"/>
          </reference>
          <reference field="22" count="1">
            <x v="17"/>
          </reference>
        </references>
      </pivotArea>
    </format>
    <format dxfId="27292">
      <pivotArea dataOnly="0" labelOnly="1" outline="0" fieldPosition="0">
        <references count="3">
          <reference field="0" count="1" selected="0">
            <x v="66"/>
          </reference>
          <reference field="5" count="1" selected="0">
            <x v="50"/>
          </reference>
          <reference field="22" count="1">
            <x v="53"/>
          </reference>
        </references>
      </pivotArea>
    </format>
    <format dxfId="27291">
      <pivotArea dataOnly="0" labelOnly="1" outline="0" fieldPosition="0">
        <references count="3">
          <reference field="0" count="1" selected="0">
            <x v="67"/>
          </reference>
          <reference field="5" count="1" selected="0">
            <x v="67"/>
          </reference>
          <reference field="22" count="1">
            <x v="60"/>
          </reference>
        </references>
      </pivotArea>
    </format>
    <format dxfId="27290">
      <pivotArea dataOnly="0" labelOnly="1" outline="0" fieldPosition="0">
        <references count="4">
          <reference field="0" count="1" selected="0">
            <x v="0"/>
          </reference>
          <reference field="5" count="1" selected="0">
            <x v="44"/>
          </reference>
          <reference field="6" count="1">
            <x v="0"/>
          </reference>
          <reference field="22" count="1" selected="0">
            <x v="45"/>
          </reference>
        </references>
      </pivotArea>
    </format>
    <format dxfId="27289">
      <pivotArea dataOnly="0" labelOnly="1" outline="0" fieldPosition="0">
        <references count="4">
          <reference field="0" count="1" selected="0">
            <x v="30"/>
          </reference>
          <reference field="5" count="1" selected="0">
            <x v="63"/>
          </reference>
          <reference field="6" count="1">
            <x v="10"/>
          </reference>
          <reference field="22" count="1" selected="0">
            <x v="46"/>
          </reference>
        </references>
      </pivotArea>
    </format>
    <format dxfId="27288">
      <pivotArea dataOnly="0" labelOnly="1" outline="0" fieldPosition="0">
        <references count="4">
          <reference field="0" count="1" selected="0">
            <x v="34"/>
          </reference>
          <reference field="5" count="1" selected="0">
            <x v="6"/>
          </reference>
          <reference field="6" count="1">
            <x v="0"/>
          </reference>
          <reference field="22" count="1" selected="0">
            <x v="3"/>
          </reference>
        </references>
      </pivotArea>
    </format>
    <format dxfId="27287">
      <pivotArea dataOnly="0" labelOnly="1" outline="0" fieldPosition="0">
        <references count="4">
          <reference field="0" count="1" selected="0">
            <x v="45"/>
          </reference>
          <reference field="5" count="1" selected="0">
            <x v="57"/>
          </reference>
          <reference field="6" count="1">
            <x v="7"/>
          </reference>
          <reference field="22" count="1" selected="0">
            <x v="16"/>
          </reference>
        </references>
      </pivotArea>
    </format>
    <format dxfId="27286">
      <pivotArea dataOnly="0" labelOnly="1" outline="0" fieldPosition="0">
        <references count="4">
          <reference field="0" count="1" selected="0">
            <x v="46"/>
          </reference>
          <reference field="5" count="1" selected="0">
            <x v="62"/>
          </reference>
          <reference field="6" count="1">
            <x v="4"/>
          </reference>
          <reference field="22" count="1" selected="0">
            <x v="30"/>
          </reference>
        </references>
      </pivotArea>
    </format>
    <format dxfId="27285">
      <pivotArea dataOnly="0" labelOnly="1" outline="0" fieldPosition="0">
        <references count="4">
          <reference field="0" count="1" selected="0">
            <x v="47"/>
          </reference>
          <reference field="5" count="1" selected="0">
            <x v="43"/>
          </reference>
          <reference field="6" count="1">
            <x v="0"/>
          </reference>
          <reference field="22" count="1" selected="0">
            <x v="40"/>
          </reference>
        </references>
      </pivotArea>
    </format>
    <format dxfId="27284">
      <pivotArea dataOnly="0" labelOnly="1" outline="0" fieldPosition="0">
        <references count="4">
          <reference field="0" count="1" selected="0">
            <x v="51"/>
          </reference>
          <reference field="5" count="1" selected="0">
            <x v="58"/>
          </reference>
          <reference field="6" count="1">
            <x v="4"/>
          </reference>
          <reference field="22" count="1" selected="0">
            <x v="58"/>
          </reference>
        </references>
      </pivotArea>
    </format>
    <format dxfId="27283">
      <pivotArea dataOnly="0" labelOnly="1" outline="0" fieldPosition="0">
        <references count="4">
          <reference field="0" count="1" selected="0">
            <x v="53"/>
          </reference>
          <reference field="5" count="1" selected="0">
            <x v="31"/>
          </reference>
          <reference field="6" count="1">
            <x v="0"/>
          </reference>
          <reference field="22" count="1" selected="0">
            <x v="20"/>
          </reference>
        </references>
      </pivotArea>
    </format>
    <format dxfId="27282">
      <pivotArea dataOnly="0" labelOnly="1" outline="0" fieldPosition="0">
        <references count="4">
          <reference field="0" count="1" selected="0">
            <x v="54"/>
          </reference>
          <reference field="5" count="1" selected="0">
            <x v="61"/>
          </reference>
          <reference field="6" count="1">
            <x v="4"/>
          </reference>
          <reference field="22" count="1" selected="0">
            <x v="57"/>
          </reference>
        </references>
      </pivotArea>
    </format>
    <format dxfId="27281">
      <pivotArea dataOnly="0" labelOnly="1" outline="0" fieldPosition="0">
        <references count="4">
          <reference field="0" count="1" selected="0">
            <x v="55"/>
          </reference>
          <reference field="5" count="1" selected="0">
            <x v="49"/>
          </reference>
          <reference field="6" count="1">
            <x v="0"/>
          </reference>
          <reference field="22" count="1" selected="0">
            <x v="50"/>
          </reference>
        </references>
      </pivotArea>
    </format>
    <format dxfId="27280">
      <pivotArea dataOnly="0" labelOnly="1" outline="0" fieldPosition="0">
        <references count="4">
          <reference field="0" count="1" selected="0">
            <x v="57"/>
          </reference>
          <reference field="5" count="1" selected="0">
            <x v="55"/>
          </reference>
          <reference field="6" count="1">
            <x v="7"/>
          </reference>
          <reference field="22" count="1" selected="0">
            <x v="9"/>
          </reference>
        </references>
      </pivotArea>
    </format>
    <format dxfId="27279">
      <pivotArea dataOnly="0" labelOnly="1" outline="0" fieldPosition="0">
        <references count="4">
          <reference field="0" count="1" selected="0">
            <x v="58"/>
          </reference>
          <reference field="5" count="1" selected="0">
            <x v="37"/>
          </reference>
          <reference field="6" count="1">
            <x v="0"/>
          </reference>
          <reference field="22" count="1" selected="0">
            <x v="42"/>
          </reference>
        </references>
      </pivotArea>
    </format>
    <format dxfId="27278">
      <pivotArea dataOnly="0" labelOnly="1" outline="0" fieldPosition="0">
        <references count="4">
          <reference field="0" count="1" selected="0">
            <x v="59"/>
          </reference>
          <reference field="5" count="1" selected="0">
            <x v="56"/>
          </reference>
          <reference field="6" count="1">
            <x v="7"/>
          </reference>
          <reference field="22" count="1" selected="0">
            <x v="10"/>
          </reference>
        </references>
      </pivotArea>
    </format>
    <format dxfId="27277">
      <pivotArea dataOnly="0" labelOnly="1" outline="0" fieldPosition="0">
        <references count="4">
          <reference field="0" count="1" selected="0">
            <x v="60"/>
          </reference>
          <reference field="5" count="1" selected="0">
            <x v="40"/>
          </reference>
          <reference field="6" count="1">
            <x v="0"/>
          </reference>
          <reference field="22" count="1" selected="0">
            <x v="44"/>
          </reference>
        </references>
      </pivotArea>
    </format>
    <format dxfId="27276">
      <pivotArea dataOnly="0" labelOnly="1" outline="0" fieldPosition="0">
        <references count="4">
          <reference field="0" count="1" selected="0">
            <x v="65"/>
          </reference>
          <reference field="5" count="1" selected="0">
            <x v="60"/>
          </reference>
          <reference field="6" count="1">
            <x v="4"/>
          </reference>
          <reference field="22" count="1" selected="0">
            <x v="17"/>
          </reference>
        </references>
      </pivotArea>
    </format>
    <format dxfId="27275">
      <pivotArea dataOnly="0" labelOnly="1" outline="0" fieldPosition="0">
        <references count="4">
          <reference field="0" count="1" selected="0">
            <x v="66"/>
          </reference>
          <reference field="5" count="1" selected="0">
            <x v="50"/>
          </reference>
          <reference field="6" count="1">
            <x v="0"/>
          </reference>
          <reference field="22" count="1" selected="0">
            <x v="53"/>
          </reference>
        </references>
      </pivotArea>
    </format>
    <format dxfId="27274">
      <pivotArea dataOnly="0" labelOnly="1" outline="0" fieldPosition="0">
        <references count="4">
          <reference field="0" count="1" selected="0">
            <x v="67"/>
          </reference>
          <reference field="5" count="1" selected="0">
            <x v="67"/>
          </reference>
          <reference field="6" count="1">
            <x v="13"/>
          </reference>
          <reference field="22" count="1" selected="0">
            <x v="60"/>
          </reference>
        </references>
      </pivotArea>
    </format>
    <format dxfId="27273">
      <pivotArea dataOnly="0" labelOnly="1" outline="0" fieldPosition="0">
        <references count="5">
          <reference field="0" count="1" selected="0">
            <x v="0"/>
          </reference>
          <reference field="4" count="1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2" count="1" selected="0">
            <x v="45"/>
          </reference>
        </references>
      </pivotArea>
    </format>
    <format dxfId="27272">
      <pivotArea dataOnly="0" labelOnly="1" outline="0" fieldPosition="0">
        <references count="5">
          <reference field="0" count="1" selected="0">
            <x v="1"/>
          </reference>
          <reference field="4" count="1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22" count="1" selected="0">
            <x v="48"/>
          </reference>
        </references>
      </pivotArea>
    </format>
    <format dxfId="27271">
      <pivotArea dataOnly="0" labelOnly="1" outline="0" fieldPosition="0">
        <references count="5">
          <reference field="0" count="1" selected="0">
            <x v="2"/>
          </reference>
          <reference field="4" count="1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22" count="1" selected="0">
            <x v="49"/>
          </reference>
        </references>
      </pivotArea>
    </format>
    <format dxfId="27270">
      <pivotArea dataOnly="0" labelOnly="1" outline="0" fieldPosition="0">
        <references count="5">
          <reference field="0" count="1" selected="0">
            <x v="3"/>
          </reference>
          <reference field="4" count="1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22" count="1" selected="0">
            <x v="11"/>
          </reference>
        </references>
      </pivotArea>
    </format>
    <format dxfId="27269">
      <pivotArea dataOnly="0" labelOnly="1" outline="0" fieldPosition="0">
        <references count="5">
          <reference field="0" count="1" selected="0">
            <x v="4"/>
          </reference>
          <reference field="4" count="1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22" count="1" selected="0">
            <x v="31"/>
          </reference>
        </references>
      </pivotArea>
    </format>
    <format dxfId="27268">
      <pivotArea dataOnly="0" labelOnly="1" outline="0" fieldPosition="0">
        <references count="5">
          <reference field="0" count="1" selected="0">
            <x v="5"/>
          </reference>
          <reference field="4" count="1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22" count="1" selected="0">
            <x v="7"/>
          </reference>
        </references>
      </pivotArea>
    </format>
    <format dxfId="27267">
      <pivotArea dataOnly="0" labelOnly="1" outline="0" fieldPosition="0">
        <references count="5">
          <reference field="0" count="1" selected="0">
            <x v="6"/>
          </reference>
          <reference field="4" count="1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22" count="1" selected="0">
            <x v="37"/>
          </reference>
        </references>
      </pivotArea>
    </format>
    <format dxfId="27266">
      <pivotArea dataOnly="0" labelOnly="1" outline="0" fieldPosition="0">
        <references count="5">
          <reference field="0" count="1" selected="0">
            <x v="7"/>
          </reference>
          <reference field="4" count="1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22" count="1" selected="0">
            <x v="38"/>
          </reference>
        </references>
      </pivotArea>
    </format>
    <format dxfId="27265">
      <pivotArea dataOnly="0" labelOnly="1" outline="0" fieldPosition="0">
        <references count="5">
          <reference field="0" count="1" selected="0">
            <x v="8"/>
          </reference>
          <reference field="4" count="1">
            <x v="7"/>
          </reference>
          <reference field="5" count="1" selected="0">
            <x v="5"/>
          </reference>
          <reference field="6" count="1" selected="0">
            <x v="0"/>
          </reference>
          <reference field="22" count="1" selected="0">
            <x v="13"/>
          </reference>
        </references>
      </pivotArea>
    </format>
    <format dxfId="27264">
      <pivotArea dataOnly="0" labelOnly="1" outline="0" fieldPosition="0">
        <references count="5">
          <reference field="0" count="1" selected="0">
            <x v="9"/>
          </reference>
          <reference field="4" count="1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22" count="1" selected="0">
            <x v="35"/>
          </reference>
        </references>
      </pivotArea>
    </format>
    <format dxfId="27263">
      <pivotArea dataOnly="0" labelOnly="1" outline="0" fieldPosition="0">
        <references count="5">
          <reference field="0" count="1" selected="0">
            <x v="10"/>
          </reference>
          <reference field="4" count="1">
            <x v="9"/>
          </reference>
          <reference field="5" count="1" selected="0">
            <x v="27"/>
          </reference>
          <reference field="6" count="1" selected="0">
            <x v="0"/>
          </reference>
          <reference field="22" count="1" selected="0">
            <x v="33"/>
          </reference>
        </references>
      </pivotArea>
    </format>
    <format dxfId="27262">
      <pivotArea dataOnly="0" labelOnly="1" outline="0" fieldPosition="0">
        <references count="5">
          <reference field="0" count="1" selected="0">
            <x v="11"/>
          </reference>
          <reference field="4" count="1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22" count="1" selected="0">
            <x v="36"/>
          </reference>
        </references>
      </pivotArea>
    </format>
    <format dxfId="27261">
      <pivotArea dataOnly="0" labelOnly="1" outline="0" fieldPosition="0">
        <references count="5">
          <reference field="0" count="1" selected="0">
            <x v="12"/>
          </reference>
          <reference field="4" count="1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22" count="1" selected="0">
            <x v="29"/>
          </reference>
        </references>
      </pivotArea>
    </format>
    <format dxfId="27260">
      <pivotArea dataOnly="0" labelOnly="1" outline="0" fieldPosition="0">
        <references count="5">
          <reference field="0" count="1" selected="0">
            <x v="13"/>
          </reference>
          <reference field="4" count="1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22" count="1" selected="0">
            <x v="26"/>
          </reference>
        </references>
      </pivotArea>
    </format>
    <format dxfId="27259">
      <pivotArea dataOnly="0" labelOnly="1" outline="0" fieldPosition="0">
        <references count="5">
          <reference field="0" count="1" selected="0">
            <x v="14"/>
          </reference>
          <reference field="4" count="1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22" count="1" selected="0">
            <x v="27"/>
          </reference>
        </references>
      </pivotArea>
    </format>
    <format dxfId="27258">
      <pivotArea dataOnly="0" labelOnly="1" outline="0" fieldPosition="0">
        <references count="5">
          <reference field="0" count="1" selected="0">
            <x v="15"/>
          </reference>
          <reference field="4" count="1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22" count="1" selected="0">
            <x v="28"/>
          </reference>
        </references>
      </pivotArea>
    </format>
    <format dxfId="27257">
      <pivotArea dataOnly="0" labelOnly="1" outline="0" fieldPosition="0">
        <references count="5">
          <reference field="0" count="1" selected="0">
            <x v="16"/>
          </reference>
          <reference field="4" count="1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22" count="1" selected="0">
            <x v="25"/>
          </reference>
        </references>
      </pivotArea>
    </format>
    <format dxfId="27256">
      <pivotArea dataOnly="0" labelOnly="1" outline="0" fieldPosition="0">
        <references count="5">
          <reference field="0" count="1" selected="0">
            <x v="17"/>
          </reference>
          <reference field="4" count="1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22" count="1" selected="0">
            <x v="2"/>
          </reference>
        </references>
      </pivotArea>
    </format>
    <format dxfId="27255">
      <pivotArea dataOnly="0" labelOnly="1" outline="0" fieldPosition="0">
        <references count="5">
          <reference field="0" count="1" selected="0">
            <x v="18"/>
          </reference>
          <reference field="4" count="1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22" count="1" selected="0">
            <x v="54"/>
          </reference>
        </references>
      </pivotArea>
    </format>
    <format dxfId="27254">
      <pivotArea dataOnly="0" labelOnly="1" outline="0" fieldPosition="0">
        <references count="5">
          <reference field="0" count="1" selected="0">
            <x v="19"/>
          </reference>
          <reference field="4" count="1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2" count="1" selected="0">
            <x v="18"/>
          </reference>
        </references>
      </pivotArea>
    </format>
    <format dxfId="27253">
      <pivotArea dataOnly="0" labelOnly="1" outline="0" fieldPosition="0">
        <references count="5">
          <reference field="0" count="1" selected="0">
            <x v="21"/>
          </reference>
          <reference field="4" count="1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22" count="1" selected="0">
            <x v="52"/>
          </reference>
        </references>
      </pivotArea>
    </format>
    <format dxfId="27252">
      <pivotArea dataOnly="0" labelOnly="1" outline="0" fieldPosition="0">
        <references count="5">
          <reference field="0" count="1" selected="0">
            <x v="22"/>
          </reference>
          <reference field="4" count="1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22" count="1" selected="0">
            <x v="15"/>
          </reference>
        </references>
      </pivotArea>
    </format>
    <format dxfId="27251">
      <pivotArea dataOnly="0" labelOnly="1" outline="0" fieldPosition="0">
        <references count="5">
          <reference field="0" count="1" selected="0">
            <x v="23"/>
          </reference>
          <reference field="4" count="1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22" count="1" selected="0">
            <x v="43"/>
          </reference>
        </references>
      </pivotArea>
    </format>
    <format dxfId="27250">
      <pivotArea dataOnly="0" labelOnly="1" outline="0" fieldPosition="0">
        <references count="5">
          <reference field="0" count="1" selected="0">
            <x v="24"/>
          </reference>
          <reference field="4" count="1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22" count="1" selected="0">
            <x v="21"/>
          </reference>
        </references>
      </pivotArea>
    </format>
    <format dxfId="27249">
      <pivotArea dataOnly="0" labelOnly="1" outline="0" fieldPosition="0">
        <references count="5">
          <reference field="0" count="1" selected="0">
            <x v="25"/>
          </reference>
          <reference field="4" count="1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22" count="1" selected="0">
            <x v="22"/>
          </reference>
        </references>
      </pivotArea>
    </format>
    <format dxfId="27248">
      <pivotArea dataOnly="0" labelOnly="1" outline="0" fieldPosition="0">
        <references count="5">
          <reference field="0" count="1" selected="0">
            <x v="26"/>
          </reference>
          <reference field="4" count="1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22" count="1" selected="0">
            <x v="6"/>
          </reference>
        </references>
      </pivotArea>
    </format>
    <format dxfId="27247">
      <pivotArea dataOnly="0" labelOnly="1" outline="0" fieldPosition="0">
        <references count="5">
          <reference field="0" count="1" selected="0">
            <x v="27"/>
          </reference>
          <reference field="4" count="1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22" count="1" selected="0">
            <x v="19"/>
          </reference>
        </references>
      </pivotArea>
    </format>
    <format dxfId="27246">
      <pivotArea dataOnly="0" labelOnly="1" outline="0" fieldPosition="0">
        <references count="5">
          <reference field="0" count="1" selected="0">
            <x v="28"/>
          </reference>
          <reference field="4" count="1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2" count="1" selected="0">
            <x v="51"/>
          </reference>
        </references>
      </pivotArea>
    </format>
    <format dxfId="27245">
      <pivotArea dataOnly="0" labelOnly="1" outline="0" fieldPosition="0">
        <references count="5">
          <reference field="0" count="1" selected="0">
            <x v="29"/>
          </reference>
          <reference field="4" count="1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2" count="1" selected="0">
            <x v="55"/>
          </reference>
        </references>
      </pivotArea>
    </format>
    <format dxfId="27244">
      <pivotArea dataOnly="0" labelOnly="1" outline="0" fieldPosition="0">
        <references count="5">
          <reference field="0" count="1" selected="0">
            <x v="30"/>
          </reference>
          <reference field="4" count="1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27243">
      <pivotArea dataOnly="0" labelOnly="1" outline="0" fieldPosition="0">
        <references count="5">
          <reference field="0" count="1" selected="0">
            <x v="31"/>
          </reference>
          <reference field="4" count="1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27242">
      <pivotArea dataOnly="0" labelOnly="1" outline="0" fieldPosition="0">
        <references count="5">
          <reference field="0" count="1" selected="0">
            <x v="33"/>
          </reference>
          <reference field="4" count="1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27241">
      <pivotArea dataOnly="0" labelOnly="1" outline="0" fieldPosition="0">
        <references count="5">
          <reference field="0" count="1" selected="0">
            <x v="34"/>
          </reference>
          <reference field="4" count="1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2" count="1" selected="0">
            <x v="3"/>
          </reference>
        </references>
      </pivotArea>
    </format>
    <format dxfId="27240">
      <pivotArea dataOnly="0" labelOnly="1" outline="0" fieldPosition="0">
        <references count="5">
          <reference field="0" count="1" selected="0">
            <x v="35"/>
          </reference>
          <reference field="4" count="1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2" count="1" selected="0">
            <x v="23"/>
          </reference>
        </references>
      </pivotArea>
    </format>
    <format dxfId="27239">
      <pivotArea dataOnly="0" labelOnly="1" outline="0" fieldPosition="0">
        <references count="5">
          <reference field="0" count="1" selected="0">
            <x v="36"/>
          </reference>
          <reference field="4" count="1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22" count="1" selected="0">
            <x v="24"/>
          </reference>
        </references>
      </pivotArea>
    </format>
    <format dxfId="27238">
      <pivotArea dataOnly="0" labelOnly="1" outline="0" fieldPosition="0">
        <references count="5">
          <reference field="0" count="1" selected="0">
            <x v="37"/>
          </reference>
          <reference field="4" count="1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22" count="1" selected="0">
            <x v="49"/>
          </reference>
        </references>
      </pivotArea>
    </format>
    <format dxfId="27237">
      <pivotArea dataOnly="0" labelOnly="1" outline="0" fieldPosition="0">
        <references count="5">
          <reference field="0" count="1" selected="0">
            <x v="38"/>
          </reference>
          <reference field="4" count="1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22" count="1" selected="0">
            <x v="8"/>
          </reference>
        </references>
      </pivotArea>
    </format>
    <format dxfId="27236">
      <pivotArea dataOnly="0" labelOnly="1" outline="0" fieldPosition="0">
        <references count="5">
          <reference field="0" count="1" selected="0">
            <x v="39"/>
          </reference>
          <reference field="4" count="1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22" count="1" selected="0">
            <x v="39"/>
          </reference>
        </references>
      </pivotArea>
    </format>
    <format dxfId="27235">
      <pivotArea dataOnly="0" labelOnly="1" outline="0" fieldPosition="0">
        <references count="5">
          <reference field="0" count="1" selected="0">
            <x v="40"/>
          </reference>
          <reference field="4" count="1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22" count="1" selected="0">
            <x v="12"/>
          </reference>
        </references>
      </pivotArea>
    </format>
    <format dxfId="27234">
      <pivotArea dataOnly="0" labelOnly="1" outline="0" fieldPosition="0">
        <references count="5">
          <reference field="0" count="1" selected="0">
            <x v="42"/>
          </reference>
          <reference field="4" count="1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22" count="1" selected="0">
            <x v="32"/>
          </reference>
        </references>
      </pivotArea>
    </format>
    <format dxfId="27233">
      <pivotArea dataOnly="0" labelOnly="1" outline="0" fieldPosition="0">
        <references count="5">
          <reference field="0" count="1" selected="0">
            <x v="43"/>
          </reference>
          <reference field="4" count="1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22" count="1" selected="0">
            <x v="14"/>
          </reference>
        </references>
      </pivotArea>
    </format>
    <format dxfId="27232">
      <pivotArea dataOnly="0" labelOnly="1" outline="0" fieldPosition="0">
        <references count="5">
          <reference field="0" count="1" selected="0">
            <x v="44"/>
          </reference>
          <reference field="4" count="1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22" count="1" selected="0">
            <x v="34"/>
          </reference>
        </references>
      </pivotArea>
    </format>
    <format dxfId="27231">
      <pivotArea dataOnly="0" labelOnly="1" outline="0" fieldPosition="0">
        <references count="5">
          <reference field="0" count="1" selected="0">
            <x v="45"/>
          </reference>
          <reference field="4" count="1">
            <x v="5"/>
          </reference>
          <reference field="5" count="1" selected="0">
            <x v="57"/>
          </reference>
          <reference field="6" count="1" selected="0">
            <x v="7"/>
          </reference>
          <reference field="22" count="1" selected="0">
            <x v="16"/>
          </reference>
        </references>
      </pivotArea>
    </format>
    <format dxfId="27230">
      <pivotArea dataOnly="0" labelOnly="1" outline="0" fieldPosition="0">
        <references count="5">
          <reference field="0" count="1" selected="0">
            <x v="46"/>
          </reference>
          <reference field="4" count="1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22" count="1" selected="0">
            <x v="30"/>
          </reference>
        </references>
      </pivotArea>
    </format>
    <format dxfId="27229">
      <pivotArea dataOnly="0" labelOnly="1" outline="0" fieldPosition="0">
        <references count="5">
          <reference field="0" count="1" selected="0">
            <x v="47"/>
          </reference>
          <reference field="4" count="1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22" count="1" selected="0">
            <x v="40"/>
          </reference>
        </references>
      </pivotArea>
    </format>
    <format dxfId="27228">
      <pivotArea dataOnly="0" labelOnly="1" outline="0" fieldPosition="0">
        <references count="5">
          <reference field="0" count="1" selected="0">
            <x v="51"/>
          </reference>
          <reference field="4" count="1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2" count="1" selected="0">
            <x v="58"/>
          </reference>
        </references>
      </pivotArea>
    </format>
    <format dxfId="27227">
      <pivotArea dataOnly="0" labelOnly="1" outline="0" fieldPosition="0">
        <references count="5">
          <reference field="0" count="1" selected="0">
            <x v="54"/>
          </reference>
          <reference field="4" count="1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22" count="1" selected="0">
            <x v="57"/>
          </reference>
        </references>
      </pivotArea>
    </format>
    <format dxfId="27226">
      <pivotArea dataOnly="0" labelOnly="1" outline="0" fieldPosition="0">
        <references count="5">
          <reference field="0" count="1" selected="0">
            <x v="55"/>
          </reference>
          <reference field="4" count="1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2" count="1" selected="0">
            <x v="50"/>
          </reference>
        </references>
      </pivotArea>
    </format>
    <format dxfId="27225">
      <pivotArea dataOnly="0" labelOnly="1" outline="0" fieldPosition="0">
        <references count="5">
          <reference field="0" count="1" selected="0">
            <x v="56"/>
          </reference>
          <reference field="4" count="1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22" count="1" selected="0">
            <x v="47"/>
          </reference>
        </references>
      </pivotArea>
    </format>
    <format dxfId="27224">
      <pivotArea dataOnly="0" labelOnly="1" outline="0" fieldPosition="0">
        <references count="5">
          <reference field="0" count="1" selected="0">
            <x v="57"/>
          </reference>
          <reference field="4" count="1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22" count="1" selected="0">
            <x v="9"/>
          </reference>
        </references>
      </pivotArea>
    </format>
    <format dxfId="27223">
      <pivotArea dataOnly="0" labelOnly="1" outline="0" fieldPosition="0">
        <references count="5">
          <reference field="0" count="1" selected="0">
            <x v="58"/>
          </reference>
          <reference field="4" count="1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22" count="1" selected="0">
            <x v="42"/>
          </reference>
        </references>
      </pivotArea>
    </format>
    <format dxfId="27222">
      <pivotArea dataOnly="0" labelOnly="1" outline="0" fieldPosition="0">
        <references count="5">
          <reference field="0" count="1" selected="0">
            <x v="59"/>
          </reference>
          <reference field="4" count="1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22" count="1" selected="0">
            <x v="10"/>
          </reference>
        </references>
      </pivotArea>
    </format>
    <format dxfId="27221">
      <pivotArea dataOnly="0" labelOnly="1" outline="0" fieldPosition="0">
        <references count="5">
          <reference field="0" count="1" selected="0">
            <x v="60"/>
          </reference>
          <reference field="4" count="1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22" count="1" selected="0">
            <x v="44"/>
          </reference>
        </references>
      </pivotArea>
    </format>
    <format dxfId="27220">
      <pivotArea dataOnly="0" labelOnly="1" outline="0" fieldPosition="0">
        <references count="5">
          <reference field="0" count="1" selected="0">
            <x v="61"/>
          </reference>
          <reference field="4" count="1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2" count="1" selected="0">
            <x v="4"/>
          </reference>
        </references>
      </pivotArea>
    </format>
    <format dxfId="27219">
      <pivotArea dataOnly="0" labelOnly="1" outline="0" fieldPosition="0">
        <references count="5">
          <reference field="0" count="1" selected="0">
            <x v="62"/>
          </reference>
          <reference field="4" count="1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22" count="1" selected="0">
            <x v="5"/>
          </reference>
        </references>
      </pivotArea>
    </format>
    <format dxfId="27218">
      <pivotArea dataOnly="0" labelOnly="1" outline="0" fieldPosition="0">
        <references count="5">
          <reference field="0" count="1" selected="0">
            <x v="65"/>
          </reference>
          <reference field="4" count="1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22" count="1" selected="0">
            <x v="17"/>
          </reference>
        </references>
      </pivotArea>
    </format>
    <format dxfId="27217">
      <pivotArea dataOnly="0" labelOnly="1" outline="0" fieldPosition="0">
        <references count="5">
          <reference field="0" count="1" selected="0">
            <x v="66"/>
          </reference>
          <reference field="4" count="1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2" count="1" selected="0">
            <x v="53"/>
          </reference>
        </references>
      </pivotArea>
    </format>
    <format dxfId="27216">
      <pivotArea dataOnly="0" labelOnly="1" outline="0" fieldPosition="0">
        <references count="5">
          <reference field="0" count="1" selected="0">
            <x v="67"/>
          </reference>
          <reference field="4" count="1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22" count="1" selected="0">
            <x v="60"/>
          </reference>
        </references>
      </pivotArea>
    </format>
    <format dxfId="27215">
      <pivotArea dataOnly="0" labelOnly="1" outline="0" fieldPosition="0">
        <references count="6">
          <reference field="0" count="1" selected="0">
            <x v="0"/>
          </reference>
          <reference field="3" count="1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2" count="1" selected="0">
            <x v="45"/>
          </reference>
        </references>
      </pivotArea>
    </format>
    <format dxfId="27214">
      <pivotArea dataOnly="0" labelOnly="1" outline="0" fieldPosition="0">
        <references count="6">
          <reference field="0" count="1" selected="0">
            <x v="12"/>
          </reference>
          <reference field="3" count="1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22" count="1" selected="0">
            <x v="29"/>
          </reference>
        </references>
      </pivotArea>
    </format>
    <format dxfId="27213">
      <pivotArea dataOnly="0" labelOnly="1" outline="0" fieldPosition="0">
        <references count="6">
          <reference field="0" count="1" selected="0">
            <x v="13"/>
          </reference>
          <reference field="3" count="1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22" count="1" selected="0">
            <x v="26"/>
          </reference>
        </references>
      </pivotArea>
    </format>
    <format dxfId="27212">
      <pivotArea dataOnly="0" labelOnly="1" outline="0" fieldPosition="0">
        <references count="6">
          <reference field="0" count="1" selected="0">
            <x v="19"/>
          </reference>
          <reference field="3" count="1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2" count="1" selected="0">
            <x v="18"/>
          </reference>
        </references>
      </pivotArea>
    </format>
    <format dxfId="27211">
      <pivotArea dataOnly="0" labelOnly="1" outline="0" fieldPosition="0">
        <references count="6">
          <reference field="0" count="1" selected="0">
            <x v="20"/>
          </reference>
          <reference field="3" count="1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22" count="1" selected="0">
            <x v="56"/>
          </reference>
        </references>
      </pivotArea>
    </format>
    <format dxfId="27210">
      <pivotArea dataOnly="0" labelOnly="1" outline="0" fieldPosition="0">
        <references count="6">
          <reference field="0" count="1" selected="0">
            <x v="47"/>
          </reference>
          <reference field="3" count="1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22" count="1" selected="0">
            <x v="40"/>
          </reference>
        </references>
      </pivotArea>
    </format>
    <format dxfId="27209">
      <pivotArea dataOnly="0" labelOnly="1" outline="0" fieldPosition="0">
        <references count="6">
          <reference field="0" count="1" selected="0">
            <x v="48"/>
          </reference>
          <reference field="3" count="1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22" count="1" selected="0">
            <x v="40"/>
          </reference>
        </references>
      </pivotArea>
    </format>
    <format dxfId="27208">
      <pivotArea dataOnly="0" labelOnly="1" outline="0" fieldPosition="0">
        <references count="6">
          <reference field="0" count="1" selected="0">
            <x v="51"/>
          </reference>
          <reference field="3" count="1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2" count="1" selected="0">
            <x v="58"/>
          </reference>
        </references>
      </pivotArea>
    </format>
    <format dxfId="27207">
      <pivotArea dataOnly="0" labelOnly="1" outline="0" fieldPosition="0">
        <references count="6">
          <reference field="0" count="1" selected="0">
            <x v="53"/>
          </reference>
          <reference field="3" count="1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22" count="1" selected="0">
            <x v="20"/>
          </reference>
        </references>
      </pivotArea>
    </format>
    <format dxfId="27206">
      <pivotArea dataOnly="0" labelOnly="1" outline="0" fieldPosition="0">
        <references count="6">
          <reference field="0" count="1" selected="0">
            <x v="54"/>
          </reference>
          <reference field="3" count="1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22" count="1" selected="0">
            <x v="57"/>
          </reference>
        </references>
      </pivotArea>
    </format>
    <format dxfId="27205">
      <pivotArea dataOnly="0" labelOnly="1" outline="0" fieldPosition="0">
        <references count="6">
          <reference field="0" count="1" selected="0">
            <x v="55"/>
          </reference>
          <reference field="3" count="1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2" count="1" selected="0">
            <x v="50"/>
          </reference>
        </references>
      </pivotArea>
    </format>
    <format dxfId="27204">
      <pivotArea dataOnly="0" labelOnly="1" outline="0" fieldPosition="0">
        <references count="6">
          <reference field="0" count="1" selected="0">
            <x v="56"/>
          </reference>
          <reference field="3" count="1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22" count="1" selected="0">
            <x v="47"/>
          </reference>
        </references>
      </pivotArea>
    </format>
    <format dxfId="27203">
      <pivotArea dataOnly="0" labelOnly="1" outline="0" fieldPosition="0">
        <references count="6">
          <reference field="0" count="1" selected="0">
            <x v="57"/>
          </reference>
          <reference field="3" count="1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22" count="1" selected="0">
            <x v="9"/>
          </reference>
        </references>
      </pivotArea>
    </format>
    <format dxfId="27202">
      <pivotArea dataOnly="0" labelOnly="1" outline="0" fieldPosition="0">
        <references count="6">
          <reference field="0" count="1" selected="0">
            <x v="65"/>
          </reference>
          <reference field="3" count="1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22" count="1" selected="0">
            <x v="17"/>
          </reference>
        </references>
      </pivotArea>
    </format>
    <format dxfId="27201">
      <pivotArea dataOnly="0" labelOnly="1" outline="0" fieldPosition="0">
        <references count="6">
          <reference field="0" count="1" selected="0">
            <x v="66"/>
          </reference>
          <reference field="3" count="1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2" count="1" selected="0">
            <x v="53"/>
          </reference>
        </references>
      </pivotArea>
    </format>
    <format dxfId="27200">
      <pivotArea dataOnly="0" labelOnly="1" outline="0" fieldPosition="0">
        <references count="7">
          <reference field="0" count="1" selected="0">
            <x v="0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2" count="1" selected="0">
            <x v="45"/>
          </reference>
        </references>
      </pivotArea>
    </format>
    <format dxfId="27199">
      <pivotArea dataOnly="0" labelOnly="1" outline="0" fieldPosition="0">
        <references count="7">
          <reference field="0" count="1" selected="0">
            <x v="28"/>
          </reference>
          <reference field="1" count="1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2" count="1" selected="0">
            <x v="51"/>
          </reference>
        </references>
      </pivotArea>
    </format>
    <format dxfId="27198">
      <pivotArea dataOnly="0" labelOnly="1" outline="0" fieldPosition="0">
        <references count="7">
          <reference field="0" count="1" selected="0">
            <x v="29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2" count="1" selected="0">
            <x v="55"/>
          </reference>
        </references>
      </pivotArea>
    </format>
    <format dxfId="27197">
      <pivotArea dataOnly="0" labelOnly="1" outline="0" fieldPosition="0">
        <references count="7">
          <reference field="0" count="1" selected="0">
            <x v="30"/>
          </reference>
          <reference field="1" count="1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27196">
      <pivotArea dataOnly="0" labelOnly="1" outline="0" fieldPosition="0">
        <references count="7">
          <reference field="0" count="1" selected="0">
            <x v="34"/>
          </reference>
          <reference field="1" count="1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2" count="1" selected="0">
            <x v="3"/>
          </reference>
        </references>
      </pivotArea>
    </format>
    <format dxfId="27195">
      <pivotArea dataOnly="0" labelOnly="1" outline="0" fieldPosition="0">
        <references count="7">
          <reference field="0" count="1" selected="0">
            <x v="35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2" count="1" selected="0">
            <x v="23"/>
          </reference>
        </references>
      </pivotArea>
    </format>
    <format dxfId="27194">
      <pivotArea dataOnly="0" labelOnly="1" outline="0" fieldPosition="0">
        <references count="7">
          <reference field="0" count="1" selected="0">
            <x v="61"/>
          </reference>
          <reference field="1" count="1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2" count="1" selected="0">
            <x v="4"/>
          </reference>
        </references>
      </pivotArea>
    </format>
    <format dxfId="27193">
      <pivotArea dataOnly="0" labelOnly="1" outline="0" fieldPosition="0">
        <references count="7">
          <reference field="0" count="1" selected="0">
            <x v="66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2" count="1" selected="0">
            <x v="53"/>
          </reference>
        </references>
      </pivotArea>
    </format>
    <format dxfId="27192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0" count="1">
            <x v="1"/>
          </reference>
          <reference field="22" count="1" selected="0">
            <x v="45"/>
          </reference>
        </references>
      </pivotArea>
    </format>
    <format dxfId="27191">
      <pivotArea dataOnly="0" labelOnly="1" outline="0" fieldPosition="0">
        <references count="8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25"/>
          </reference>
        </references>
      </pivotArea>
    </format>
    <format dxfId="27190">
      <pivotArea dataOnly="0" labelOnly="1" outline="0" fieldPosition="0">
        <references count="8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0" count="1">
            <x v="4"/>
          </reference>
          <reference field="22" count="1" selected="0">
            <x v="18"/>
          </reference>
        </references>
      </pivotArea>
    </format>
    <format dxfId="27189">
      <pivotArea dataOnly="0" labelOnly="1" outline="0" fieldPosition="0">
        <references count="8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6"/>
          </reference>
        </references>
      </pivotArea>
    </format>
    <format dxfId="27188">
      <pivotArea dataOnly="0" labelOnly="1" outline="0" fieldPosition="0">
        <references count="8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20" count="1">
            <x v="4"/>
          </reference>
          <reference field="22" count="1" selected="0">
            <x v="21"/>
          </reference>
        </references>
      </pivotArea>
    </format>
    <format dxfId="27187">
      <pivotArea dataOnly="0" labelOnly="1" outline="0" fieldPosition="0">
        <references count="8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0" count="1">
            <x v="2"/>
          </reference>
          <reference field="22" count="1" selected="0">
            <x v="51"/>
          </reference>
        </references>
      </pivotArea>
    </format>
    <format dxfId="27186">
      <pivotArea dataOnly="0" labelOnly="1" outline="0" fieldPosition="0">
        <references count="8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5"/>
          </reference>
        </references>
      </pivotArea>
    </format>
    <format dxfId="27185">
      <pivotArea dataOnly="0" labelOnly="1" outline="0" fieldPosition="0">
        <references count="8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0" count="1">
            <x v="0"/>
          </reference>
          <reference field="22" count="1" selected="0">
            <x v="46"/>
          </reference>
        </references>
      </pivotArea>
    </format>
    <format dxfId="27184">
      <pivotArea dataOnly="0" labelOnly="1" outline="0" fieldPosition="0">
        <references count="8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0" count="1">
            <x v="2"/>
          </reference>
          <reference field="22" count="1" selected="0">
            <x v="3"/>
          </reference>
        </references>
      </pivotArea>
    </format>
    <format dxfId="27183">
      <pivotArea dataOnly="0" labelOnly="1" outline="0" fieldPosition="0">
        <references count="8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0" count="1">
            <x v="1"/>
          </reference>
          <reference field="22" count="1" selected="0">
            <x v="23"/>
          </reference>
        </references>
      </pivotArea>
    </format>
    <format dxfId="27182">
      <pivotArea dataOnly="0" labelOnly="1" outline="0" fieldPosition="0">
        <references count="8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0" count="1">
            <x v="4"/>
          </reference>
          <reference field="22" count="1" selected="0">
            <x v="58"/>
          </reference>
        </references>
      </pivotArea>
    </format>
    <format dxfId="27181">
      <pivotArea dataOnly="0" labelOnly="1" outline="0" fieldPosition="0">
        <references count="8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0"/>
          </reference>
        </references>
      </pivotArea>
    </format>
    <format dxfId="27180">
      <pivotArea dataOnly="0" labelOnly="1" outline="0" fieldPosition="0">
        <references count="8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20" count="1">
            <x v="4"/>
          </reference>
          <reference field="22" count="1" selected="0">
            <x v="9"/>
          </reference>
        </references>
      </pivotArea>
    </format>
    <format dxfId="27179">
      <pivotArea dataOnly="0" labelOnly="1" outline="0" fieldPosition="0">
        <references count="8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42"/>
          </reference>
        </references>
      </pivotArea>
    </format>
    <format dxfId="27178">
      <pivotArea dataOnly="0" labelOnly="1" outline="0" fieldPosition="0">
        <references count="8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0" count="1">
            <x v="2"/>
          </reference>
          <reference field="22" count="1" selected="0">
            <x v="4"/>
          </reference>
        </references>
      </pivotArea>
    </format>
    <format dxfId="27177">
      <pivotArea dataOnly="0" labelOnly="1" outline="0" fieldPosition="0">
        <references count="8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3"/>
          </reference>
        </references>
      </pivotArea>
    </format>
    <format dxfId="27176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4"/>
          </reference>
          <reference field="22" count="1" selected="0">
            <x v="45"/>
          </reference>
        </references>
      </pivotArea>
    </format>
    <format dxfId="27175">
      <pivotArea dataOnly="0" labelOnly="1" outline="0" fieldPosition="0">
        <references count="9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40"/>
          </reference>
          <reference field="22" count="1" selected="0">
            <x v="11"/>
          </reference>
        </references>
      </pivotArea>
    </format>
    <format dxfId="27174">
      <pivotArea dataOnly="0" labelOnly="1" outline="0" fieldPosition="0">
        <references count="9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5"/>
          </reference>
          <reference field="22" count="1" selected="0">
            <x v="31"/>
          </reference>
        </references>
      </pivotArea>
    </format>
    <format dxfId="27173">
      <pivotArea dataOnly="0" labelOnly="1" outline="0" fieldPosition="0">
        <references count="9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7"/>
          </reference>
          <reference field="22" count="1" selected="0">
            <x v="7"/>
          </reference>
        </references>
      </pivotArea>
    </format>
    <format dxfId="27172">
      <pivotArea dataOnly="0" labelOnly="1" outline="0" fieldPosition="0">
        <references count="9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8"/>
          </reference>
          <reference field="22" count="1" selected="0">
            <x v="37"/>
          </reference>
        </references>
      </pivotArea>
    </format>
    <format dxfId="27171">
      <pivotArea dataOnly="0" labelOnly="1" outline="0" fieldPosition="0">
        <references count="9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3"/>
          </reference>
          <reference field="22" count="1" selected="0">
            <x v="38"/>
          </reference>
        </references>
      </pivotArea>
    </format>
    <format dxfId="27170">
      <pivotArea dataOnly="0" labelOnly="1" outline="0" fieldPosition="0">
        <references count="9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0"/>
          </reference>
          <reference field="22" count="1" selected="0">
            <x v="13"/>
          </reference>
        </references>
      </pivotArea>
    </format>
    <format dxfId="27169">
      <pivotArea dataOnly="0" labelOnly="1" outline="0" fieldPosition="0">
        <references count="9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6"/>
          </reference>
          <reference field="22" count="1" selected="0">
            <x v="35"/>
          </reference>
        </references>
      </pivotArea>
    </format>
    <format dxfId="27168">
      <pivotArea dataOnly="0" labelOnly="1" outline="0" fieldPosition="0">
        <references count="9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27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5"/>
          </reference>
          <reference field="22" count="1" selected="0">
            <x v="33"/>
          </reference>
        </references>
      </pivotArea>
    </format>
    <format dxfId="27167">
      <pivotArea dataOnly="0" labelOnly="1" outline="0" fieldPosition="0">
        <references count="9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4"/>
          </reference>
          <reference field="22" count="1" selected="0">
            <x v="36"/>
          </reference>
        </references>
      </pivotArea>
    </format>
    <format dxfId="27166">
      <pivotArea dataOnly="0" labelOnly="1" outline="0" fieldPosition="0">
        <references count="9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8"/>
          </reference>
          <reference field="22" count="1" selected="0">
            <x v="29"/>
          </reference>
        </references>
      </pivotArea>
    </format>
    <format dxfId="27165">
      <pivotArea dataOnly="0" labelOnly="1" outline="0" fieldPosition="0">
        <references count="9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"/>
          </reference>
          <reference field="22" count="1" selected="0">
            <x v="26"/>
          </reference>
        </references>
      </pivotArea>
    </format>
    <format dxfId="27164">
      <pivotArea dataOnly="0" labelOnly="1" outline="0" fieldPosition="0">
        <references count="9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"/>
          </reference>
          <reference field="22" count="1" selected="0">
            <x v="27"/>
          </reference>
        </references>
      </pivotArea>
    </format>
    <format dxfId="27163">
      <pivotArea dataOnly="0" labelOnly="1" outline="0" fieldPosition="0">
        <references count="9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8"/>
          </reference>
          <reference field="22" count="1" selected="0">
            <x v="28"/>
          </reference>
        </references>
      </pivotArea>
    </format>
    <format dxfId="27162">
      <pivotArea dataOnly="0" labelOnly="1" outline="0" fieldPosition="0">
        <references count="9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9"/>
          </reference>
          <reference field="22" count="1" selected="0">
            <x v="25"/>
          </reference>
        </references>
      </pivotArea>
    </format>
    <format dxfId="27161">
      <pivotArea dataOnly="0" labelOnly="1" outline="0" fieldPosition="0">
        <references count="9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9"/>
          </reference>
          <reference field="22" count="1" selected="0">
            <x v="2"/>
          </reference>
        </references>
      </pivotArea>
    </format>
    <format dxfId="27160">
      <pivotArea dataOnly="0" labelOnly="1" outline="0" fieldPosition="0">
        <references count="9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11"/>
          </reference>
          <reference field="22" count="1" selected="0">
            <x v="54"/>
          </reference>
        </references>
      </pivotArea>
    </format>
    <format dxfId="27159">
      <pivotArea dataOnly="0" labelOnly="1" outline="0" fieldPosition="0">
        <references count="9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9"/>
          </reference>
          <reference field="22" count="1" selected="0">
            <x v="18"/>
          </reference>
        </references>
      </pivotArea>
    </format>
    <format dxfId="27158">
      <pivotArea dataOnly="0" labelOnly="1" outline="0" fieldPosition="0">
        <references count="9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9"/>
          </reference>
          <reference field="22" count="1" selected="0">
            <x v="56"/>
          </reference>
        </references>
      </pivotArea>
    </format>
    <format dxfId="27157">
      <pivotArea dataOnly="0" labelOnly="1" outline="0" fieldPosition="0">
        <references count="9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2"/>
          </reference>
          <reference field="22" count="1" selected="0">
            <x v="52"/>
          </reference>
        </references>
      </pivotArea>
    </format>
    <format dxfId="27156">
      <pivotArea dataOnly="0" labelOnly="1" outline="0" fieldPosition="0">
        <references count="9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0"/>
          </reference>
          <reference field="22" count="1" selected="0">
            <x v="15"/>
          </reference>
        </references>
      </pivotArea>
    </format>
    <format dxfId="27155">
      <pivotArea dataOnly="0" labelOnly="1" outline="0" fieldPosition="0">
        <references count="9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4"/>
          </reference>
          <reference field="22" count="1" selected="0">
            <x v="43"/>
          </reference>
        </references>
      </pivotArea>
    </format>
    <format dxfId="27154">
      <pivotArea dataOnly="0" labelOnly="1" outline="0" fieldPosition="0">
        <references count="9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36"/>
          </reference>
          <reference field="22" count="1" selected="0">
            <x v="21"/>
          </reference>
        </references>
      </pivotArea>
    </format>
    <format dxfId="27153">
      <pivotArea dataOnly="0" labelOnly="1" outline="0" fieldPosition="0">
        <references count="9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10"/>
          </reference>
          <reference field="22" count="1" selected="0">
            <x v="22"/>
          </reference>
        </references>
      </pivotArea>
    </format>
    <format dxfId="27152">
      <pivotArea dataOnly="0" labelOnly="1" outline="0" fieldPosition="0">
        <references count="9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19"/>
          </reference>
          <reference field="22" count="1" selected="0">
            <x v="6"/>
          </reference>
        </references>
      </pivotArea>
    </format>
    <format dxfId="27151">
      <pivotArea dataOnly="0" labelOnly="1" outline="0" fieldPosition="0">
        <references count="9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12"/>
          </reference>
          <reference field="22" count="1" selected="0">
            <x v="19"/>
          </reference>
        </references>
      </pivotArea>
    </format>
    <format dxfId="27150">
      <pivotArea dataOnly="0" labelOnly="1" outline="0" fieldPosition="0">
        <references count="9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0" count="1" selected="0">
            <x v="2"/>
          </reference>
          <reference field="21" count="1">
            <x v="37"/>
          </reference>
          <reference field="22" count="1" selected="0">
            <x v="51"/>
          </reference>
        </references>
      </pivotArea>
    </format>
    <format dxfId="27149">
      <pivotArea dataOnly="0" labelOnly="1" outline="0" fieldPosition="0">
        <references count="9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4"/>
          </reference>
          <reference field="22" count="1" selected="0">
            <x v="55"/>
          </reference>
        </references>
      </pivotArea>
    </format>
    <format dxfId="27148">
      <pivotArea dataOnly="0" labelOnly="1" outline="0" fieldPosition="0">
        <references count="9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0" count="1" selected="0">
            <x v="0"/>
          </reference>
          <reference field="21" count="1">
            <x v="18"/>
          </reference>
          <reference field="22" count="1" selected="0">
            <x v="46"/>
          </reference>
        </references>
      </pivotArea>
    </format>
    <format dxfId="27147">
      <pivotArea dataOnly="0" labelOnly="1" outline="0" fieldPosition="0">
        <references count="9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0" count="1" selected="0">
            <x v="2"/>
          </reference>
          <reference field="21" count="1">
            <x v="13"/>
          </reference>
          <reference field="22" count="1" selected="0">
            <x v="3"/>
          </reference>
        </references>
      </pivotArea>
    </format>
    <format dxfId="27146">
      <pivotArea dataOnly="0" labelOnly="1" outline="0" fieldPosition="0">
        <references count="9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6"/>
          </reference>
          <reference field="22" count="1" selected="0">
            <x v="23"/>
          </reference>
        </references>
      </pivotArea>
    </format>
    <format dxfId="27145">
      <pivotArea dataOnly="0" labelOnly="1" outline="0" fieldPosition="0">
        <references count="9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7"/>
          </reference>
          <reference field="22" count="1" selected="0">
            <x v="24"/>
          </reference>
        </references>
      </pivotArea>
    </format>
    <format dxfId="27144">
      <pivotArea dataOnly="0" labelOnly="1" outline="0" fieldPosition="0">
        <references count="9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4"/>
          </reference>
          <reference field="22" count="1" selected="0">
            <x v="49"/>
          </reference>
        </references>
      </pivotArea>
    </format>
    <format dxfId="27143">
      <pivotArea dataOnly="0" labelOnly="1" outline="0" fieldPosition="0">
        <references count="9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7"/>
          </reference>
          <reference field="22" count="1" selected="0">
            <x v="12"/>
          </reference>
        </references>
      </pivotArea>
    </format>
    <format dxfId="27142">
      <pivotArea dataOnly="0" labelOnly="1" outline="0" fieldPosition="0">
        <references count="9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1"/>
          </reference>
          <reference field="22" count="1" selected="0">
            <x v="32"/>
          </reference>
        </references>
      </pivotArea>
    </format>
    <format dxfId="27141">
      <pivotArea dataOnly="0" labelOnly="1" outline="0" fieldPosition="0">
        <references count="9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3"/>
          </reference>
          <reference field="22" count="1" selected="0">
            <x v="14"/>
          </reference>
        </references>
      </pivotArea>
    </format>
    <format dxfId="27140">
      <pivotArea dataOnly="0" labelOnly="1" outline="0" fieldPosition="0">
        <references count="9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"/>
          </reference>
          <reference field="22" count="1" selected="0">
            <x v="34"/>
          </reference>
        </references>
      </pivotArea>
    </format>
    <format dxfId="27139">
      <pivotArea dataOnly="0" labelOnly="1" outline="0" fieldPosition="0">
        <references count="9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7"/>
          </reference>
          <reference field="20" count="1" selected="0">
            <x v="1"/>
          </reference>
          <reference field="21" count="1">
            <x v="15"/>
          </reference>
          <reference field="22" count="1" selected="0">
            <x v="16"/>
          </reference>
        </references>
      </pivotArea>
    </format>
    <format dxfId="27138">
      <pivotArea dataOnly="0" labelOnly="1" outline="0" fieldPosition="0">
        <references count="9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8"/>
          </reference>
          <reference field="22" count="1" selected="0">
            <x v="40"/>
          </reference>
        </references>
      </pivotArea>
    </format>
    <format dxfId="27137">
      <pivotArea dataOnly="0" labelOnly="1" outline="0" fieldPosition="0">
        <references count="9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0" count="1" selected="0">
            <x v="4"/>
          </reference>
          <reference field="21" count="1">
            <x v="8"/>
          </reference>
          <reference field="22" count="1" selected="0">
            <x v="58"/>
          </reference>
        </references>
      </pivotArea>
    </format>
    <format dxfId="27136">
      <pivotArea dataOnly="0" labelOnly="1" outline="0" fieldPosition="0">
        <references count="9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20" count="1" selected="0">
            <x v="4"/>
          </reference>
          <reference field="21" count="1">
            <x v="9"/>
          </reference>
          <reference field="22" count="1" selected="0">
            <x v="59"/>
          </reference>
        </references>
      </pivotArea>
    </format>
    <format dxfId="27135">
      <pivotArea dataOnly="0" labelOnly="1" outline="0" fieldPosition="0">
        <references count="9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24"/>
          </reference>
          <reference field="22" count="1" selected="0">
            <x v="20"/>
          </reference>
        </references>
      </pivotArea>
    </format>
    <format dxfId="27134">
      <pivotArea dataOnly="0" labelOnly="1" outline="0" fieldPosition="0">
        <references count="9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20" count="1" selected="0">
            <x v="4"/>
          </reference>
          <reference field="21" count="1">
            <x v="26"/>
          </reference>
          <reference field="22" count="1" selected="0">
            <x v="57"/>
          </reference>
        </references>
      </pivotArea>
    </format>
    <format dxfId="27133">
      <pivotArea dataOnly="0" labelOnly="1" outline="0" fieldPosition="0">
        <references count="9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7"/>
          </reference>
          <reference field="22" count="1" selected="0">
            <x v="50"/>
          </reference>
        </references>
      </pivotArea>
    </format>
    <format dxfId="27132">
      <pivotArea dataOnly="0" labelOnly="1" outline="0" fieldPosition="0">
        <references count="9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1"/>
          </reference>
          <reference field="22" count="1" selected="0">
            <x v="47"/>
          </reference>
        </references>
      </pivotArea>
    </format>
    <format dxfId="27131">
      <pivotArea dataOnly="0" labelOnly="1" outline="0" fieldPosition="0">
        <references count="9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20" count="1" selected="0">
            <x v="4"/>
          </reference>
          <reference field="21" count="1">
            <x v="32"/>
          </reference>
          <reference field="22" count="1" selected="0">
            <x v="9"/>
          </reference>
        </references>
      </pivotArea>
    </format>
    <format dxfId="27130">
      <pivotArea dataOnly="0" labelOnly="1" outline="0" fieldPosition="0">
        <references count="9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5"/>
          </reference>
          <reference field="22" count="1" selected="0">
            <x v="42"/>
          </reference>
        </references>
      </pivotArea>
    </format>
    <format dxfId="27129">
      <pivotArea dataOnly="0" labelOnly="1" outline="0" fieldPosition="0">
        <references count="9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20" count="1" selected="0">
            <x v="3"/>
          </reference>
          <reference field="21" count="1">
            <x v="23"/>
          </reference>
          <reference field="22" count="1" selected="0">
            <x v="10"/>
          </reference>
        </references>
      </pivotArea>
    </format>
    <format dxfId="27128">
      <pivotArea dataOnly="0" labelOnly="1" outline="0" fieldPosition="0">
        <references count="9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9"/>
          </reference>
          <reference field="22" count="1" selected="0">
            <x v="44"/>
          </reference>
        </references>
      </pivotArea>
    </format>
    <format dxfId="27127">
      <pivotArea dataOnly="0" labelOnly="1" outline="0" fieldPosition="0">
        <references count="9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0" count="1" selected="0">
            <x v="2"/>
          </reference>
          <reference field="21" count="1">
            <x v="30"/>
          </reference>
          <reference field="22" count="1" selected="0">
            <x v="4"/>
          </reference>
        </references>
      </pivotArea>
    </format>
    <format dxfId="27126">
      <pivotArea dataOnly="0" labelOnly="1" outline="0" fieldPosition="0">
        <references count="9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20" count="1" selected="0">
            <x v="2"/>
          </reference>
          <reference field="21" count="1">
            <x v="13"/>
          </reference>
          <reference field="22" count="1" selected="0">
            <x v="17"/>
          </reference>
        </references>
      </pivotArea>
    </format>
    <format dxfId="27125">
      <pivotArea dataOnly="0" labelOnly="1" outline="0" fieldPosition="0">
        <references count="9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5"/>
          </reference>
          <reference field="22" count="1" selected="0">
            <x v="53"/>
          </reference>
        </references>
      </pivotArea>
    </format>
    <format dxfId="27124">
      <pivotArea dataOnly="0" labelOnly="1" outline="0" fieldPosition="0">
        <references count="9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20" count="1" selected="0">
            <x v="3"/>
          </reference>
          <reference field="21" count="1">
            <x v="41"/>
          </reference>
          <reference field="22" count="1" selected="0">
            <x v="60"/>
          </reference>
        </references>
      </pivotArea>
    </format>
    <format dxfId="27123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27122">
      <pivotArea dataOnly="0" labelOnly="1" outline="0" fieldPosition="0">
        <references count="10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27121">
      <pivotArea dataOnly="0" labelOnly="1" outline="0" fieldPosition="0">
        <references count="10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7120">
      <pivotArea dataOnly="0" labelOnly="1" outline="0" fieldPosition="0">
        <references count="10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27119">
      <pivotArea dataOnly="0" labelOnly="1" outline="0" fieldPosition="0">
        <references count="10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27118">
      <pivotArea dataOnly="0" labelOnly="1" outline="0" fieldPosition="0">
        <references count="10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27117">
      <pivotArea dataOnly="0" labelOnly="1" outline="0" fieldPosition="0">
        <references count="10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12" count="1">
            <x v="1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27116">
      <pivotArea dataOnly="0" labelOnly="1" outline="0" fieldPosition="0">
        <references count="10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27115">
      <pivotArea dataOnly="0" labelOnly="1" outline="0" fieldPosition="0">
        <references count="10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27114">
      <pivotArea dataOnly="0" labelOnly="1" outline="0" fieldPosition="0">
        <references count="10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12" count="1">
            <x v="1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27113">
      <pivotArea dataOnly="0" labelOnly="1" outline="0" fieldPosition="0">
        <references count="10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27112">
      <pivotArea dataOnly="0" labelOnly="1" outline="0" fieldPosition="0">
        <references count="10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27111">
      <pivotArea dataOnly="0" labelOnly="1" outline="0" fieldPosition="0">
        <references count="10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27110">
      <pivotArea dataOnly="0" labelOnly="1" outline="0" fieldPosition="0">
        <references count="10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27109">
      <pivotArea dataOnly="0" labelOnly="1" outline="0" fieldPosition="0">
        <references count="10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12" count="1">
            <x v="0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27108">
      <pivotArea dataOnly="0" labelOnly="1" outline="0" fieldPosition="0">
        <references count="10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54"/>
          </reference>
        </references>
      </pivotArea>
    </format>
    <format dxfId="27107">
      <pivotArea dataOnly="0" labelOnly="1" outline="0" fieldPosition="0">
        <references count="10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18"/>
          </reference>
        </references>
      </pivotArea>
    </format>
    <format dxfId="27106">
      <pivotArea dataOnly="0" labelOnly="1" outline="0" fieldPosition="0">
        <references count="10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27105">
      <pivotArea dataOnly="0" labelOnly="1" outline="0" fieldPosition="0">
        <references count="10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12" count="1">
            <x v="0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27104">
      <pivotArea dataOnly="0" labelOnly="1" outline="0" fieldPosition="0">
        <references count="10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27103">
      <pivotArea dataOnly="0" labelOnly="1" outline="0" fieldPosition="0">
        <references count="10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27102">
      <pivotArea dataOnly="0" labelOnly="1" outline="0" fieldPosition="0">
        <references count="10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27101">
      <pivotArea dataOnly="0" labelOnly="1" outline="0" fieldPosition="0">
        <references count="10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27100">
      <pivotArea dataOnly="0" labelOnly="1" outline="0" fieldPosition="0">
        <references count="10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12" count="1">
            <x v="0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"/>
          </reference>
        </references>
      </pivotArea>
    </format>
    <format dxfId="27099">
      <pivotArea dataOnly="0" labelOnly="1" outline="0" fieldPosition="0">
        <references count="10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27098">
      <pivotArea dataOnly="0" labelOnly="1" outline="0" fieldPosition="0">
        <references count="10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27097">
      <pivotArea dataOnly="0" labelOnly="1" outline="0" fieldPosition="0">
        <references count="10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27096">
      <pivotArea dataOnly="0" labelOnly="1" outline="0" fieldPosition="0">
        <references count="10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12" count="1">
            <x v="2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7095">
      <pivotArea dataOnly="0" labelOnly="1" outline="0" fieldPosition="0">
        <references count="10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12" count="1">
            <x v="3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7094">
      <pivotArea dataOnly="0" labelOnly="1" outline="0" fieldPosition="0">
        <references count="10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12" count="1">
            <x v="4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7093">
      <pivotArea dataOnly="0" labelOnly="1" outline="0" fieldPosition="0">
        <references count="10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12" count="1">
            <x v="5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7092">
      <pivotArea dataOnly="0" labelOnly="1" outline="0" fieldPosition="0">
        <references count="10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27091">
      <pivotArea dataOnly="0" labelOnly="1" outline="0" fieldPosition="0">
        <references count="10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27090">
      <pivotArea dataOnly="0" labelOnly="1" outline="0" fieldPosition="0">
        <references count="10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12" count="1">
            <x v="1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27089">
      <pivotArea dataOnly="0" labelOnly="1" outline="0" fieldPosition="0">
        <references count="10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7088">
      <pivotArea dataOnly="0" labelOnly="1" outline="0" fieldPosition="0">
        <references count="10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27087">
      <pivotArea dataOnly="0" labelOnly="1" outline="0" fieldPosition="0">
        <references count="10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27086">
      <pivotArea dataOnly="0" labelOnly="1" outline="0" fieldPosition="0">
        <references count="10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7085">
      <pivotArea dataOnly="0" labelOnly="1" outline="0" fieldPosition="0">
        <references count="10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27084">
      <pivotArea dataOnly="0" labelOnly="1" outline="0" fieldPosition="0">
        <references count="10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12" count="1">
            <x v="0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27083">
      <pivotArea dataOnly="0" labelOnly="1" outline="0" fieldPosition="0">
        <references count="10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27082">
      <pivotArea dataOnly="0" labelOnly="1" outline="0" fieldPosition="0">
        <references count="10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27081">
      <pivotArea dataOnly="0" labelOnly="1" outline="0" fieldPosition="0">
        <references count="10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12" count="1">
            <x v="0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7080">
      <pivotArea dataOnly="0" labelOnly="1" outline="0" fieldPosition="0">
        <references count="10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7079">
      <pivotArea dataOnly="0" labelOnly="1" outline="0" fieldPosition="0">
        <references count="10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7078">
      <pivotArea dataOnly="0" labelOnly="1" outline="0" fieldPosition="0">
        <references count="10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27077">
      <pivotArea dataOnly="0" labelOnly="1" outline="0" fieldPosition="0">
        <references count="10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12" count="1">
            <x v="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27076">
      <pivotArea dataOnly="0" labelOnly="1" outline="0" fieldPosition="0">
        <references count="10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27075">
      <pivotArea dataOnly="0" labelOnly="1" outline="0" fieldPosition="0">
        <references count="10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12" count="1">
            <x v="0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27074">
      <pivotArea dataOnly="0" labelOnly="1" outline="0" fieldPosition="0">
        <references count="10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27073">
      <pivotArea dataOnly="0" labelOnly="1" outline="0" fieldPosition="0">
        <references count="10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12" count="1">
            <x v="0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27072">
      <pivotArea dataOnly="0" labelOnly="1" outline="0" fieldPosition="0">
        <references count="10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27071">
      <pivotArea dataOnly="0" labelOnly="1" outline="0" fieldPosition="0">
        <references count="10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27070">
      <pivotArea dataOnly="0" labelOnly="1" outline="0" fieldPosition="0">
        <references count="10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27069">
      <pivotArea dataOnly="0" labelOnly="1" outline="0" fieldPosition="0">
        <references count="10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12" count="1">
            <x v="2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27068">
      <pivotArea dataOnly="0" labelOnly="1" outline="0" fieldPosition="0">
        <references count="10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27067">
      <pivotArea dataOnly="0" labelOnly="1" outline="0" fieldPosition="0">
        <references count="10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12" count="1">
            <x v="0"/>
          </reference>
          <reference field="20" count="1" selected="0">
            <x v="3"/>
          </reference>
          <reference field="21" count="1" selected="0">
            <x v="41"/>
          </reference>
          <reference field="22" count="1" selected="0">
            <x v="60"/>
          </reference>
        </references>
      </pivotArea>
    </format>
    <format dxfId="27066">
      <pivotArea dataOnly="0" labelOnly="1" outline="0" fieldPosition="0">
        <references count="11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9" count="1">
            <x v="62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27065">
      <pivotArea dataOnly="0" labelOnly="1" outline="0" fieldPosition="0">
        <references count="11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9" count="1">
            <x v="48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27064">
      <pivotArea dataOnly="0" labelOnly="1" outline="0" fieldPosition="0">
        <references count="11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9" count="1">
            <x v="59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7063">
      <pivotArea dataOnly="0" labelOnly="1" outline="0" fieldPosition="0">
        <references count="11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9" count="1">
            <x v="3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40"/>
          </reference>
          <reference field="22" count="1" selected="0">
            <x v="11"/>
          </reference>
        </references>
      </pivotArea>
    </format>
    <format dxfId="27062">
      <pivotArea dataOnly="0" labelOnly="1" outline="0" fieldPosition="0">
        <references count="11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9" count="1">
            <x v="2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27061">
      <pivotArea dataOnly="0" labelOnly="1" outline="0" fieldPosition="0">
        <references count="11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4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27060">
      <pivotArea dataOnly="0" labelOnly="1" outline="0" fieldPosition="0">
        <references count="11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9" count="1">
            <x v="18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27059">
      <pivotArea dataOnly="0" labelOnly="1" outline="0" fieldPosition="0">
        <references count="11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9" count="1">
            <x v="38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27058">
      <pivotArea dataOnly="0" labelOnly="1" outline="0" fieldPosition="0">
        <references count="11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9" count="1">
            <x v="47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27057">
      <pivotArea dataOnly="0" labelOnly="1" outline="0" fieldPosition="0">
        <references count="11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9" count="1">
            <x v="4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27056">
      <pivotArea dataOnly="0" labelOnly="1" outline="0" fieldPosition="0">
        <references count="11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27"/>
          </reference>
          <reference field="6" count="1" selected="0">
            <x v="0"/>
          </reference>
          <reference field="9" count="1">
            <x v="36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5"/>
          </reference>
          <reference field="22" count="1" selected="0">
            <x v="33"/>
          </reference>
        </references>
      </pivotArea>
    </format>
    <format dxfId="27055">
      <pivotArea dataOnly="0" labelOnly="1" outline="0" fieldPosition="0">
        <references count="11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9" count="1">
            <x v="20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27054">
      <pivotArea dataOnly="0" labelOnly="1" outline="0" fieldPosition="0">
        <references count="11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9" count="1">
            <x v="16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27053">
      <pivotArea dataOnly="0" labelOnly="1" outline="0" fieldPosition="0">
        <references count="11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9" count="1">
            <x v="49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27052">
      <pivotArea dataOnly="0" labelOnly="1" outline="0" fieldPosition="0">
        <references count="11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9" count="1">
            <x v="1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2"/>
          </reference>
          <reference field="22" count="1" selected="0">
            <x v="27"/>
          </reference>
        </references>
      </pivotArea>
    </format>
    <format dxfId="27051">
      <pivotArea dataOnly="0" labelOnly="1" outline="0" fieldPosition="0">
        <references count="11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9" count="1">
            <x v="40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27050">
      <pivotArea dataOnly="0" labelOnly="1" outline="0" fieldPosition="0">
        <references count="11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9" count="1">
            <x v="28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27049">
      <pivotArea dataOnly="0" labelOnly="1" outline="0" fieldPosition="0">
        <references count="11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35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27048">
      <pivotArea dataOnly="0" labelOnly="1" outline="0" fieldPosition="0">
        <references count="11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9" count="1">
            <x v="5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54"/>
          </reference>
        </references>
      </pivotArea>
    </format>
    <format dxfId="27047">
      <pivotArea dataOnly="0" labelOnly="1" outline="0" fieldPosition="0">
        <references count="11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9" count="1">
            <x v="55"/>
          </reference>
          <reference field="12" count="1" selected="0">
            <x v="4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18"/>
          </reference>
        </references>
      </pivotArea>
    </format>
    <format dxfId="27046">
      <pivotArea dataOnly="0" labelOnly="1" outline="0" fieldPosition="0">
        <references count="11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9" count="1">
            <x v="24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27045">
      <pivotArea dataOnly="0" labelOnly="1" outline="0" fieldPosition="0">
        <references count="11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9" count="1">
            <x v="65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27044">
      <pivotArea dataOnly="0" labelOnly="1" outline="0" fieldPosition="0">
        <references count="11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9" count="1">
            <x v="3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27043">
      <pivotArea dataOnly="0" labelOnly="1" outline="0" fieldPosition="0">
        <references count="11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9" count="1">
            <x v="25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27042">
      <pivotArea dataOnly="0" labelOnly="1" outline="0" fieldPosition="0">
        <references count="11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9" count="1">
            <x v="46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27041">
      <pivotArea dataOnly="0" labelOnly="1" outline="0" fieldPosition="0">
        <references count="11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9" count="1">
            <x v="34"/>
          </reference>
          <reference field="12" count="1" selected="0">
            <x v="5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27040">
      <pivotArea dataOnly="0" labelOnly="1" outline="0" fieldPosition="0">
        <references count="11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9" count="1">
            <x v="43"/>
          </reference>
          <reference field="12" count="1" selected="0">
            <x v="0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"/>
          </reference>
        </references>
      </pivotArea>
    </format>
    <format dxfId="27039">
      <pivotArea dataOnly="0" labelOnly="1" outline="0" fieldPosition="0">
        <references count="11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9" count="1">
            <x v="2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27038">
      <pivotArea dataOnly="0" labelOnly="1" outline="0" fieldPosition="0">
        <references count="11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9" count="1">
            <x v="15"/>
          </reference>
          <reference field="12" count="1" selected="0">
            <x v="2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27037">
      <pivotArea dataOnly="0" labelOnly="1" outline="0" fieldPosition="0">
        <references count="11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9" count="1">
            <x v="17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27036">
      <pivotArea dataOnly="0" labelOnly="1" outline="0" fieldPosition="0">
        <references count="11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9" count="1">
            <x v="22"/>
          </reference>
          <reference field="12" count="1" selected="0">
            <x v="2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7035">
      <pivotArea dataOnly="0" labelOnly="1" outline="0" fieldPosition="0">
        <references count="11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9" count="1">
            <x v="30"/>
          </reference>
          <reference field="12" count="1" selected="0">
            <x v="3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7034">
      <pivotArea dataOnly="0" labelOnly="1" outline="0" fieldPosition="0">
        <references count="11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9" count="1">
            <x v="41"/>
          </reference>
          <reference field="12" count="1" selected="0">
            <x v="4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7033">
      <pivotArea dataOnly="0" labelOnly="1" outline="0" fieldPosition="0">
        <references count="11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9" count="1">
            <x v="50"/>
          </reference>
          <reference field="12" count="1" selected="0">
            <x v="5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7032">
      <pivotArea dataOnly="0" labelOnly="1" outline="0" fieldPosition="0">
        <references count="11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9" count="1">
            <x v="19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27031">
      <pivotArea dataOnly="0" labelOnly="1" outline="0" fieldPosition="0">
        <references count="11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9" count="1">
            <x v="0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27030">
      <pivotArea dataOnly="0" labelOnly="1" outline="0" fieldPosition="0">
        <references count="11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9" count="1">
            <x v="51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27029">
      <pivotArea dataOnly="0" labelOnly="1" outline="0" fieldPosition="0">
        <references count="11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9" count="1">
            <x v="60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7028">
      <pivotArea dataOnly="0" labelOnly="1" outline="0" fieldPosition="0">
        <references count="11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9" count="1">
            <x v="54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27027">
      <pivotArea dataOnly="0" labelOnly="1" outline="0" fieldPosition="0">
        <references count="11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9" count="1">
            <x v="37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27026">
      <pivotArea dataOnly="0" labelOnly="1" outline="0" fieldPosition="0">
        <references count="11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9" count="1">
            <x v="6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7025">
      <pivotArea dataOnly="0" labelOnly="1" outline="0" fieldPosition="0">
        <references count="11">
          <reference field="0" count="1" selected="0">
            <x v="4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0"/>
          </reference>
          <reference field="9" count="1">
            <x v="7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7024">
      <pivotArea dataOnly="0" labelOnly="1" outline="0" fieldPosition="0">
        <references count="11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9" count="1">
            <x v="45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27023">
      <pivotArea dataOnly="0" labelOnly="1" outline="0" fieldPosition="0">
        <references count="11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9" count="1">
            <x v="26"/>
          </reference>
          <reference field="12" count="1" selected="0">
            <x v="0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27022">
      <pivotArea dataOnly="0" labelOnly="1" outline="0" fieldPosition="0">
        <references count="11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9" count="1">
            <x v="58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27021">
      <pivotArea dataOnly="0" labelOnly="1" outline="0" fieldPosition="0">
        <references count="11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7"/>
          </reference>
          <reference field="9" count="1">
            <x v="23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16"/>
          </reference>
        </references>
      </pivotArea>
    </format>
    <format dxfId="27020">
      <pivotArea dataOnly="0" labelOnly="1" outline="0" fieldPosition="0">
        <references count="11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9" count="1">
            <x v="29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27019">
      <pivotArea dataOnly="0" labelOnly="1" outline="0" fieldPosition="0">
        <references count="11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9" count="1">
            <x v="65"/>
          </reference>
          <reference field="12" count="1" selected="0">
            <x v="0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7018">
      <pivotArea dataOnly="0" labelOnly="1" outline="0" fieldPosition="0">
        <references count="11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9" count="1">
            <x v="57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7017">
      <pivotArea dataOnly="0" labelOnly="1" outline="0" fieldPosition="0">
        <references count="11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9" count="1">
            <x v="56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7016">
      <pivotArea dataOnly="0" labelOnly="1" outline="0" fieldPosition="0">
        <references count="11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9" count="1">
            <x v="42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27015">
      <pivotArea dataOnly="0" labelOnly="1" outline="0" fieldPosition="0">
        <references count="11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9" count="1">
            <x v="44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8"/>
          </reference>
          <reference field="22" count="1" selected="0">
            <x v="58"/>
          </reference>
        </references>
      </pivotArea>
    </format>
    <format dxfId="27014">
      <pivotArea dataOnly="0" labelOnly="1" outline="0" fieldPosition="0">
        <references count="11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9" count="1">
            <x v="53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27013">
      <pivotArea dataOnly="0" labelOnly="1" outline="0" fieldPosition="0">
        <references count="11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9" count="1">
            <x v="52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27012">
      <pivotArea dataOnly="0" labelOnly="1" outline="0" fieldPosition="0">
        <references count="11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9" count="1">
            <x v="8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27011">
      <pivotArea dataOnly="0" labelOnly="1" outline="0" fieldPosition="0">
        <references count="11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9" count="1">
            <x v="21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27010">
      <pivotArea dataOnly="0" labelOnly="1" outline="0" fieldPosition="0">
        <references count="11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9" count="1">
            <x v="39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27009">
      <pivotArea dataOnly="0" labelOnly="1" outline="0" fieldPosition="0">
        <references count="11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9" count="1">
            <x v="31"/>
          </reference>
          <reference field="12" count="1" selected="0">
            <x v="0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27008">
      <pivotArea dataOnly="0" labelOnly="1" outline="0" fieldPosition="0">
        <references count="11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9" count="1">
            <x v="63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27007">
      <pivotArea dataOnly="0" labelOnly="1" outline="0" fieldPosition="0">
        <references count="11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9" count="1">
            <x v="32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27006">
      <pivotArea dataOnly="0" labelOnly="1" outline="0" fieldPosition="0">
        <references count="11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9" count="1">
            <x v="64"/>
          </reference>
          <reference field="12" count="1" selected="0">
            <x v="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27005">
      <pivotArea dataOnly="0" labelOnly="1" outline="0" fieldPosition="0">
        <references count="11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9" count="1">
            <x v="12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27004">
      <pivotArea dataOnly="0" labelOnly="1" outline="0" fieldPosition="0">
        <references count="11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9" count="1">
            <x v="11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27003">
      <pivotArea dataOnly="0" labelOnly="1" outline="0" fieldPosition="0">
        <references count="11">
          <reference field="0" count="1" selected="0">
            <x v="6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9"/>
          </reference>
          <reference field="6" count="1" selected="0">
            <x v="0"/>
          </reference>
          <reference field="9" count="1">
            <x v="10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0"/>
          </reference>
        </references>
      </pivotArea>
    </format>
    <format dxfId="27002">
      <pivotArea dataOnly="0" labelOnly="1" outline="0" fieldPosition="0">
        <references count="11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10"/>
          </reference>
          <reference field="6" count="1" selected="0">
            <x v="0"/>
          </reference>
          <reference field="9" count="1">
            <x v="9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1"/>
          </reference>
        </references>
      </pivotArea>
    </format>
    <format dxfId="27001">
      <pivotArea dataOnly="0" labelOnly="1" outline="0" fieldPosition="0">
        <references count="11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9" count="1">
            <x v="13"/>
          </reference>
          <reference field="12" count="1" selected="0">
            <x v="2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27000">
      <pivotArea dataOnly="0" labelOnly="1" outline="0" fieldPosition="0">
        <references count="11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9" count="1">
            <x v="61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26999">
      <pivotArea dataOnly="0" labelOnly="1" outline="0" fieldPosition="0">
        <references count="11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9" count="1">
            <x v="65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41"/>
          </reference>
          <reference field="22" count="1" selected="0">
            <x v="60"/>
          </reference>
        </references>
      </pivotArea>
    </format>
    <format dxfId="26998">
      <pivotArea dataOnly="0" labelOnly="1" outline="0" fieldPosition="0">
        <references count="12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9" count="1" selected="0">
            <x v="62"/>
          </reference>
          <reference field="10" count="1">
            <x v="6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26997">
      <pivotArea dataOnly="0" labelOnly="1" outline="0" fieldPosition="0">
        <references count="12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9" count="1" selected="0">
            <x v="48"/>
          </reference>
          <reference field="10" count="1">
            <x v="29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26996">
      <pivotArea dataOnly="0" labelOnly="1" outline="0" fieldPosition="0">
        <references count="12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9" count="1" selected="0">
            <x v="59"/>
          </reference>
          <reference field="10" count="1">
            <x v="51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6995">
      <pivotArea dataOnly="0" labelOnly="1" outline="0" fieldPosition="0">
        <references count="12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9" count="1" selected="0">
            <x v="33"/>
          </reference>
          <reference field="10" count="1">
            <x v="5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40"/>
          </reference>
          <reference field="22" count="1" selected="0">
            <x v="11"/>
          </reference>
        </references>
      </pivotArea>
    </format>
    <format dxfId="26994">
      <pivotArea dataOnly="0" labelOnly="1" outline="0" fieldPosition="0">
        <references count="12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9" count="1" selected="0">
            <x v="27"/>
          </reference>
          <reference field="10" count="1">
            <x v="40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26993">
      <pivotArea dataOnly="0" labelOnly="1" outline="0" fieldPosition="0">
        <references count="12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9" count="1" selected="0">
            <x v="14"/>
          </reference>
          <reference field="10" count="1">
            <x v="49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26992">
      <pivotArea dataOnly="0" labelOnly="1" outline="0" fieldPosition="0">
        <references count="12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9" count="1" selected="0">
            <x v="18"/>
          </reference>
          <reference field="10" count="1">
            <x v="25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26991">
      <pivotArea dataOnly="0" labelOnly="1" outline="0" fieldPosition="0">
        <references count="12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9" count="1" selected="0">
            <x v="38"/>
          </reference>
          <reference field="10" count="1">
            <x v="30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26990">
      <pivotArea dataOnly="0" labelOnly="1" outline="0" fieldPosition="0">
        <references count="12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9" count="1" selected="0">
            <x v="47"/>
          </reference>
          <reference field="10" count="1">
            <x v="4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26989">
      <pivotArea dataOnly="0" labelOnly="1" outline="0" fieldPosition="0">
        <references count="12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9" count="1" selected="0">
            <x v="4"/>
          </reference>
          <reference field="10" count="1">
            <x v="39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26988">
      <pivotArea dataOnly="0" labelOnly="1" outline="0" fieldPosition="0">
        <references count="12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27"/>
          </reference>
          <reference field="6" count="1" selected="0">
            <x v="0"/>
          </reference>
          <reference field="9" count="1" selected="0">
            <x v="36"/>
          </reference>
          <reference field="10" count="1">
            <x v="34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5"/>
          </reference>
          <reference field="22" count="1" selected="0">
            <x v="33"/>
          </reference>
        </references>
      </pivotArea>
    </format>
    <format dxfId="26987">
      <pivotArea dataOnly="0" labelOnly="1" outline="0" fieldPosition="0">
        <references count="12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9" count="1" selected="0">
            <x v="20"/>
          </reference>
          <reference field="10" count="1">
            <x v="7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26986">
      <pivotArea dataOnly="0" labelOnly="1" outline="0" fieldPosition="0">
        <references count="12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9" count="1" selected="0">
            <x v="16"/>
          </reference>
          <reference field="10" count="1">
            <x v="6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26985">
      <pivotArea dataOnly="0" labelOnly="1" outline="0" fieldPosition="0">
        <references count="12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9" count="1" selected="0">
            <x v="49"/>
          </reference>
          <reference field="10" count="1">
            <x v="11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26984">
      <pivotArea dataOnly="0" labelOnly="1" outline="0" fieldPosition="0">
        <references count="12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9" count="1" selected="0">
            <x v="1"/>
          </reference>
          <reference field="10" count="1">
            <x v="57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2"/>
          </reference>
          <reference field="22" count="1" selected="0">
            <x v="27"/>
          </reference>
        </references>
      </pivotArea>
    </format>
    <format dxfId="26983">
      <pivotArea dataOnly="0" labelOnly="1" outline="0" fieldPosition="0">
        <references count="12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9" count="1" selected="0">
            <x v="40"/>
          </reference>
          <reference field="10" count="1">
            <x v="14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26982">
      <pivotArea dataOnly="0" labelOnly="1" outline="0" fieldPosition="0">
        <references count="12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9" count="1" selected="0">
            <x v="28"/>
          </reference>
          <reference field="10" count="1">
            <x v="3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26981">
      <pivotArea dataOnly="0" labelOnly="1" outline="0" fieldPosition="0">
        <references count="12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9" count="1" selected="0">
            <x v="35"/>
          </reference>
          <reference field="10" count="1">
            <x v="2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26980">
      <pivotArea dataOnly="0" labelOnly="1" outline="0" fieldPosition="0">
        <references count="12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9" count="1" selected="0">
            <x v="5"/>
          </reference>
          <reference field="10" count="1">
            <x v="9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54"/>
          </reference>
        </references>
      </pivotArea>
    </format>
    <format dxfId="26979">
      <pivotArea dataOnly="0" labelOnly="1" outline="0" fieldPosition="0">
        <references count="12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9" count="1" selected="0">
            <x v="55"/>
          </reference>
          <reference field="10" count="1">
            <x v="61"/>
          </reference>
          <reference field="12" count="1" selected="0">
            <x v="4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18"/>
          </reference>
        </references>
      </pivotArea>
    </format>
    <format dxfId="26978">
      <pivotArea dataOnly="0" labelOnly="1" outline="0" fieldPosition="0">
        <references count="12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9" count="1" selected="0">
            <x v="24"/>
          </reference>
          <reference field="10" count="1">
            <x v="60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26977">
      <pivotArea dataOnly="0" labelOnly="1" outline="0" fieldPosition="0">
        <references count="12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9" count="1" selected="0">
            <x v="65"/>
          </reference>
          <reference field="10" count="1">
            <x v="64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26976">
      <pivotArea dataOnly="0" labelOnly="1" outline="0" fieldPosition="0">
        <references count="12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9" count="1" selected="0">
            <x v="3"/>
          </reference>
          <reference field="10" count="1">
            <x v="38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26975">
      <pivotArea dataOnly="0" labelOnly="1" outline="0" fieldPosition="0">
        <references count="12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9" count="1" selected="0">
            <x v="25"/>
          </reference>
          <reference field="10" count="1">
            <x v="4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26974">
      <pivotArea dataOnly="0" labelOnly="1" outline="0" fieldPosition="0">
        <references count="12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9" count="1" selected="0">
            <x v="46"/>
          </reference>
          <reference field="10" count="1">
            <x v="5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26973">
      <pivotArea dataOnly="0" labelOnly="1" outline="0" fieldPosition="0">
        <references count="12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9" count="1" selected="0">
            <x v="34"/>
          </reference>
          <reference field="10" count="1">
            <x v="41"/>
          </reference>
          <reference field="12" count="1" selected="0">
            <x v="5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26972">
      <pivotArea dataOnly="0" labelOnly="1" outline="0" fieldPosition="0">
        <references count="12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9" count="1" selected="0">
            <x v="43"/>
          </reference>
          <reference field="10" count="1">
            <x v="31"/>
          </reference>
          <reference field="12" count="1" selected="0">
            <x v="0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"/>
          </reference>
        </references>
      </pivotArea>
    </format>
    <format dxfId="26971">
      <pivotArea dataOnly="0" labelOnly="1" outline="0" fieldPosition="0">
        <references count="12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9" count="1" selected="0">
            <x v="2"/>
          </reference>
          <reference field="10" count="1">
            <x v="0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26970">
      <pivotArea dataOnly="0" labelOnly="1" outline="0" fieldPosition="0">
        <references count="12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9" count="1" selected="0">
            <x v="15"/>
          </reference>
          <reference field="10" count="1">
            <x v="15"/>
          </reference>
          <reference field="12" count="1" selected="0">
            <x v="2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26969">
      <pivotArea dataOnly="0" labelOnly="1" outline="0" fieldPosition="0">
        <references count="12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9" count="1" selected="0">
            <x v="17"/>
          </reference>
          <reference field="10" count="1">
            <x v="20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26968">
      <pivotArea dataOnly="0" labelOnly="1" outline="0" fieldPosition="0">
        <references count="12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9" count="1" selected="0">
            <x v="22"/>
          </reference>
          <reference field="10" count="1">
            <x v="18"/>
          </reference>
          <reference field="12" count="1" selected="0">
            <x v="2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967">
      <pivotArea dataOnly="0" labelOnly="1" outline="0" fieldPosition="0">
        <references count="12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9" count="1" selected="0">
            <x v="30"/>
          </reference>
          <reference field="10" count="1">
            <x v="23"/>
          </reference>
          <reference field="12" count="1" selected="0">
            <x v="3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966">
      <pivotArea dataOnly="0" labelOnly="1" outline="0" fieldPosition="0">
        <references count="12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9" count="1" selected="0">
            <x v="41"/>
          </reference>
          <reference field="10" count="1">
            <x v="28"/>
          </reference>
          <reference field="12" count="1" selected="0">
            <x v="4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965">
      <pivotArea dataOnly="0" labelOnly="1" outline="0" fieldPosition="0">
        <references count="12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9" count="1" selected="0">
            <x v="50"/>
          </reference>
          <reference field="10" count="1">
            <x v="35"/>
          </reference>
          <reference field="12" count="1" selected="0">
            <x v="5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964">
      <pivotArea dataOnly="0" labelOnly="1" outline="0" fieldPosition="0">
        <references count="12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9" count="1" selected="0">
            <x v="19"/>
          </reference>
          <reference field="10" count="1">
            <x v="19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26963">
      <pivotArea dataOnly="0" labelOnly="1" outline="0" fieldPosition="0">
        <references count="12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9" count="1" selected="0">
            <x v="0"/>
          </reference>
          <reference field="10" count="1">
            <x v="56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26962">
      <pivotArea dataOnly="0" labelOnly="1" outline="0" fieldPosition="0">
        <references count="12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9" count="1" selected="0">
            <x v="51"/>
          </reference>
          <reference field="10" count="1">
            <x v="1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26961">
      <pivotArea dataOnly="0" labelOnly="1" outline="0" fieldPosition="0">
        <references count="12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9" count="1" selected="0">
            <x v="60"/>
          </reference>
          <reference field="10" count="1">
            <x v="52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6960">
      <pivotArea dataOnly="0" labelOnly="1" outline="0" fieldPosition="0">
        <references count="12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9" count="1" selected="0">
            <x v="54"/>
          </reference>
          <reference field="10" count="1">
            <x v="26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26959">
      <pivotArea dataOnly="0" labelOnly="1" outline="0" fieldPosition="0">
        <references count="12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9" count="1" selected="0">
            <x v="37"/>
          </reference>
          <reference field="10" count="1">
            <x v="50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26958">
      <pivotArea dataOnly="0" labelOnly="1" outline="0" fieldPosition="0">
        <references count="12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9" count="1" selected="0">
            <x v="6"/>
          </reference>
          <reference field="10" count="1">
            <x v="46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6957">
      <pivotArea dataOnly="0" labelOnly="1" outline="0" fieldPosition="0">
        <references count="12">
          <reference field="0" count="1" selected="0">
            <x v="4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0"/>
          </reference>
          <reference field="9" count="1" selected="0">
            <x v="7"/>
          </reference>
          <reference field="10" count="1">
            <x v="45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6956">
      <pivotArea dataOnly="0" labelOnly="1" outline="0" fieldPosition="0">
        <references count="12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9" count="1" selected="0">
            <x v="45"/>
          </reference>
          <reference field="10" count="1">
            <x v="3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26955">
      <pivotArea dataOnly="0" labelOnly="1" outline="0" fieldPosition="0">
        <references count="12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9" count="1" selected="0">
            <x v="26"/>
          </reference>
          <reference field="10" count="1">
            <x v="13"/>
          </reference>
          <reference field="12" count="1" selected="0">
            <x v="0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26954">
      <pivotArea dataOnly="0" labelOnly="1" outline="0" fieldPosition="0">
        <references count="12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9" count="1" selected="0">
            <x v="58"/>
          </reference>
          <reference field="10" count="1">
            <x v="48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26953">
      <pivotArea dataOnly="0" labelOnly="1" outline="0" fieldPosition="0">
        <references count="12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7"/>
          </reference>
          <reference field="9" count="1" selected="0">
            <x v="23"/>
          </reference>
          <reference field="10" count="1">
            <x v="36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16"/>
          </reference>
        </references>
      </pivotArea>
    </format>
    <format dxfId="26952">
      <pivotArea dataOnly="0" labelOnly="1" outline="0" fieldPosition="0">
        <references count="12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9" count="1" selected="0">
            <x v="29"/>
          </reference>
          <reference field="10" count="1">
            <x v="3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26951">
      <pivotArea dataOnly="0" labelOnly="1" outline="0" fieldPosition="0">
        <references count="12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9" count="1" selected="0">
            <x v="65"/>
          </reference>
          <reference field="10" count="1">
            <x v="64"/>
          </reference>
          <reference field="12" count="1" selected="0">
            <x v="0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6950">
      <pivotArea dataOnly="0" labelOnly="1" outline="0" fieldPosition="0">
        <references count="12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9" count="1" selected="0">
            <x v="57"/>
          </reference>
          <reference field="10" count="1">
            <x v="44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6949">
      <pivotArea dataOnly="0" labelOnly="1" outline="0" fieldPosition="0">
        <references count="12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9" count="1" selected="0">
            <x v="56"/>
          </reference>
          <reference field="10" count="1">
            <x v="42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6948">
      <pivotArea dataOnly="0" labelOnly="1" outline="0" fieldPosition="0">
        <references count="12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9" count="1" selected="0">
            <x v="42"/>
          </reference>
          <reference field="10" count="1">
            <x v="4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26947">
      <pivotArea dataOnly="0" labelOnly="1" outline="0" fieldPosition="0">
        <references count="12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9" count="1" selected="0">
            <x v="44"/>
          </reference>
          <reference field="10" count="1">
            <x v="59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8"/>
          </reference>
          <reference field="22" count="1" selected="0">
            <x v="58"/>
          </reference>
        </references>
      </pivotArea>
    </format>
    <format dxfId="26946">
      <pivotArea dataOnly="0" labelOnly="1" outline="0" fieldPosition="0">
        <references count="12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9" count="1" selected="0">
            <x v="53"/>
          </reference>
          <reference field="10" count="1">
            <x v="58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26945">
      <pivotArea dataOnly="0" labelOnly="1" outline="0" fieldPosition="0">
        <references count="12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9" count="1" selected="0">
            <x v="52"/>
          </reference>
          <reference field="10" count="1">
            <x v="54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26944">
      <pivotArea dataOnly="0" labelOnly="1" outline="0" fieldPosition="0">
        <references count="12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9" count="1" selected="0">
            <x v="8"/>
          </reference>
          <reference field="10" count="1">
            <x v="8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26943">
      <pivotArea dataOnly="0" labelOnly="1" outline="0" fieldPosition="0">
        <references count="12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9" count="1" selected="0">
            <x v="21"/>
          </reference>
          <reference field="10" count="1">
            <x v="24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26942">
      <pivotArea dataOnly="0" labelOnly="1" outline="0" fieldPosition="0">
        <references count="12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9" count="1" selected="0">
            <x v="39"/>
          </reference>
          <reference field="10" count="1">
            <x v="16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26941">
      <pivotArea dataOnly="0" labelOnly="1" outline="0" fieldPosition="0">
        <references count="12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9" count="1" selected="0">
            <x v="31"/>
          </reference>
          <reference field="10" count="1">
            <x v="22"/>
          </reference>
          <reference field="12" count="1" selected="0">
            <x v="0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26940">
      <pivotArea dataOnly="0" labelOnly="1" outline="0" fieldPosition="0">
        <references count="12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9" count="1" selected="0">
            <x v="63"/>
          </reference>
          <reference field="10" count="1">
            <x v="27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26939">
      <pivotArea dataOnly="0" labelOnly="1" outline="0" fieldPosition="0">
        <references count="12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9" count="1" selected="0">
            <x v="32"/>
          </reference>
          <reference field="10" count="1">
            <x v="64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26938">
      <pivotArea dataOnly="0" labelOnly="1" outline="0" fieldPosition="0">
        <references count="12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9" count="1" selected="0">
            <x v="64"/>
          </reference>
          <reference field="10" count="1">
            <x v="62"/>
          </reference>
          <reference field="12" count="1" selected="0">
            <x v="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26937">
      <pivotArea dataOnly="0" labelOnly="1" outline="0" fieldPosition="0">
        <references count="12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9" count="1" selected="0">
            <x v="12"/>
          </reference>
          <reference field="10" count="1">
            <x v="10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26936">
      <pivotArea dataOnly="0" labelOnly="1" outline="0" fieldPosition="0">
        <references count="12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9" count="1" selected="0">
            <x v="11"/>
          </reference>
          <reference field="10" count="1">
            <x v="12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26935">
      <pivotArea dataOnly="0" labelOnly="1" outline="0" fieldPosition="0">
        <references count="12">
          <reference field="0" count="1" selected="0">
            <x v="6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9"/>
          </reference>
          <reference field="6" count="1" selected="0">
            <x v="0"/>
          </reference>
          <reference field="9" count="1" selected="0">
            <x v="10"/>
          </reference>
          <reference field="10" count="1">
            <x v="17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0"/>
          </reference>
        </references>
      </pivotArea>
    </format>
    <format dxfId="26934">
      <pivotArea dataOnly="0" labelOnly="1" outline="0" fieldPosition="0">
        <references count="12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10"/>
          </reference>
          <reference field="6" count="1" selected="0">
            <x v="0"/>
          </reference>
          <reference field="9" count="1" selected="0">
            <x v="9"/>
          </reference>
          <reference field="10" count="1">
            <x v="21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1"/>
          </reference>
        </references>
      </pivotArea>
    </format>
    <format dxfId="26933">
      <pivotArea dataOnly="0" labelOnly="1" outline="0" fieldPosition="0">
        <references count="12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9" count="1" selected="0">
            <x v="13"/>
          </reference>
          <reference field="10" count="1">
            <x v="32"/>
          </reference>
          <reference field="12" count="1" selected="0">
            <x v="2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26932">
      <pivotArea dataOnly="0" labelOnly="1" outline="0" fieldPosition="0">
        <references count="12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9" count="1" selected="0">
            <x v="61"/>
          </reference>
          <reference field="10" count="1">
            <x v="55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26931">
      <pivotArea dataOnly="0" labelOnly="1" outline="0" fieldPosition="0">
        <references count="12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9" count="1" selected="0">
            <x v="65"/>
          </reference>
          <reference field="10" count="1">
            <x v="64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41"/>
          </reference>
          <reference field="22" count="1" selected="0">
            <x v="60"/>
          </reference>
        </references>
      </pivotArea>
    </format>
    <format dxfId="26930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6929">
      <pivotArea dataOnly="0" labelOnly="1" outline="0" fieldPosition="0">
        <references count="1">
          <reference field="0" count="18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</reference>
        </references>
      </pivotArea>
    </format>
    <format dxfId="26928">
      <pivotArea dataOnly="0" labelOnly="1" outline="0" fieldPosition="0">
        <references count="2">
          <reference field="0" count="1" selected="0">
            <x v="0"/>
          </reference>
          <reference field="5" count="1">
            <x v="44"/>
          </reference>
        </references>
      </pivotArea>
    </format>
    <format dxfId="26927">
      <pivotArea dataOnly="0" labelOnly="1" outline="0" fieldPosition="0">
        <references count="2">
          <reference field="0" count="1" selected="0">
            <x v="1"/>
          </reference>
          <reference field="5" count="1">
            <x v="46"/>
          </reference>
        </references>
      </pivotArea>
    </format>
    <format dxfId="26926">
      <pivotArea dataOnly="0" labelOnly="1" outline="0" fieldPosition="0">
        <references count="2">
          <reference field="0" count="1" selected="0">
            <x v="2"/>
          </reference>
          <reference field="5" count="1">
            <x v="48"/>
          </reference>
        </references>
      </pivotArea>
    </format>
    <format dxfId="26925">
      <pivotArea dataOnly="0" labelOnly="1" outline="0" fieldPosition="0">
        <references count="2">
          <reference field="0" count="1" selected="0">
            <x v="3"/>
          </reference>
          <reference field="5" count="1">
            <x v="11"/>
          </reference>
        </references>
      </pivotArea>
    </format>
    <format dxfId="26924">
      <pivotArea dataOnly="0" labelOnly="1" outline="0" fieldPosition="0">
        <references count="2">
          <reference field="0" count="1" selected="0">
            <x v="4"/>
          </reference>
          <reference field="5" count="1">
            <x v="17"/>
          </reference>
        </references>
      </pivotArea>
    </format>
    <format dxfId="26923">
      <pivotArea dataOnly="0" labelOnly="1" outline="0" fieldPosition="0">
        <references count="2">
          <reference field="0" count="1" selected="0">
            <x v="5"/>
          </reference>
          <reference field="5" count="1">
            <x v="1"/>
          </reference>
        </references>
      </pivotArea>
    </format>
    <format dxfId="26922">
      <pivotArea dataOnly="0" labelOnly="1" outline="0" fieldPosition="0">
        <references count="2">
          <reference field="0" count="1" selected="0">
            <x v="6"/>
          </reference>
          <reference field="5" count="1">
            <x v="33"/>
          </reference>
        </references>
      </pivotArea>
    </format>
    <format dxfId="26921">
      <pivotArea dataOnly="0" labelOnly="1" outline="0" fieldPosition="0">
        <references count="2">
          <reference field="0" count="1" selected="0">
            <x v="7"/>
          </reference>
          <reference field="5" count="1">
            <x v="34"/>
          </reference>
        </references>
      </pivotArea>
    </format>
    <format dxfId="26920">
      <pivotArea dataOnly="0" labelOnly="1" outline="0" fieldPosition="0">
        <references count="2">
          <reference field="0" count="1" selected="0">
            <x v="8"/>
          </reference>
          <reference field="5" count="1">
            <x v="5"/>
          </reference>
        </references>
      </pivotArea>
    </format>
    <format dxfId="26919">
      <pivotArea dataOnly="0" labelOnly="1" outline="0" fieldPosition="0">
        <references count="2">
          <reference field="0" count="1" selected="0">
            <x v="9"/>
          </reference>
          <reference field="5" count="1">
            <x v="29"/>
          </reference>
        </references>
      </pivotArea>
    </format>
    <format dxfId="26918">
      <pivotArea dataOnly="0" labelOnly="1" outline="0" fieldPosition="0">
        <references count="2">
          <reference field="0" count="1" selected="0">
            <x v="10"/>
          </reference>
          <reference field="5" count="1">
            <x v="27"/>
          </reference>
        </references>
      </pivotArea>
    </format>
    <format dxfId="26917">
      <pivotArea dataOnly="0" labelOnly="1" outline="0" fieldPosition="0">
        <references count="2">
          <reference field="0" count="1" selected="0">
            <x v="11"/>
          </reference>
          <reference field="5" count="1">
            <x v="18"/>
          </reference>
        </references>
      </pivotArea>
    </format>
    <format dxfId="26916">
      <pivotArea dataOnly="0" labelOnly="1" outline="0" fieldPosition="0">
        <references count="2">
          <reference field="0" count="1" selected="0">
            <x v="12"/>
          </reference>
          <reference field="5" count="1">
            <x v="16"/>
          </reference>
        </references>
      </pivotArea>
    </format>
    <format dxfId="26915">
      <pivotArea dataOnly="0" labelOnly="1" outline="0" fieldPosition="0">
        <references count="2">
          <reference field="0" count="1" selected="0">
            <x v="13"/>
          </reference>
          <reference field="5" count="1">
            <x v="23"/>
          </reference>
        </references>
      </pivotArea>
    </format>
    <format dxfId="26914">
      <pivotArea dataOnly="0" labelOnly="1" outline="0" fieldPosition="0">
        <references count="2">
          <reference field="0" count="1" selected="0">
            <x v="14"/>
          </reference>
          <reference field="5" count="1">
            <x v="24"/>
          </reference>
        </references>
      </pivotArea>
    </format>
    <format dxfId="26913">
      <pivotArea dataOnly="0" labelOnly="1" outline="0" fieldPosition="0">
        <references count="2">
          <reference field="0" count="1" selected="0">
            <x v="15"/>
          </reference>
          <reference field="5" count="1">
            <x v="25"/>
          </reference>
        </references>
      </pivotArea>
    </format>
    <format dxfId="26912">
      <pivotArea dataOnly="0" labelOnly="1" outline="0" fieldPosition="0">
        <references count="2">
          <reference field="0" count="1" selected="0">
            <x v="16"/>
          </reference>
          <reference field="5" count="1">
            <x v="21"/>
          </reference>
        </references>
      </pivotArea>
    </format>
    <format dxfId="26911">
      <pivotArea dataOnly="0" labelOnly="1" outline="0" fieldPosition="0">
        <references count="2">
          <reference field="0" count="1" selected="0">
            <x v="17"/>
          </reference>
          <reference field="5" count="1">
            <x v="0"/>
          </reference>
        </references>
      </pivotArea>
    </format>
    <format dxfId="26910">
      <pivotArea dataOnly="0" labelOnly="1" outline="0" fieldPosition="0">
        <references count="2">
          <reference field="0" count="1" selected="0">
            <x v="18"/>
          </reference>
          <reference field="5" count="1">
            <x v="51"/>
          </reference>
        </references>
      </pivotArea>
    </format>
    <format dxfId="26909">
      <pivotArea dataOnly="0" labelOnly="1" outline="0" fieldPosition="0">
        <references count="2">
          <reference field="0" count="1" selected="0">
            <x v="19"/>
          </reference>
          <reference field="5" count="1">
            <x v="22"/>
          </reference>
        </references>
      </pivotArea>
    </format>
    <format dxfId="26908">
      <pivotArea dataOnly="0" labelOnly="1" outline="0" fieldPosition="0">
        <references count="2">
          <reference field="0" count="1" selected="0">
            <x v="20"/>
          </reference>
          <reference field="5" count="1">
            <x v="54"/>
          </reference>
        </references>
      </pivotArea>
    </format>
    <format dxfId="26907">
      <pivotArea dataOnly="0" labelOnly="1" outline="0" fieldPosition="0">
        <references count="2">
          <reference field="0" count="1" selected="0">
            <x v="21"/>
          </reference>
          <reference field="5" count="1">
            <x v="53"/>
          </reference>
        </references>
      </pivotArea>
    </format>
    <format dxfId="26906">
      <pivotArea dataOnly="0" labelOnly="1" outline="0" fieldPosition="0">
        <references count="2">
          <reference field="0" count="1" selected="0">
            <x v="22"/>
          </reference>
          <reference field="5" count="1">
            <x v="13"/>
          </reference>
        </references>
      </pivotArea>
    </format>
    <format dxfId="26905">
      <pivotArea dataOnly="0" labelOnly="1" outline="0" fieldPosition="0">
        <references count="2">
          <reference field="0" count="1" selected="0">
            <x v="23"/>
          </reference>
          <reference field="5" count="1">
            <x v="38"/>
          </reference>
        </references>
      </pivotArea>
    </format>
    <format dxfId="26904">
      <pivotArea dataOnly="0" labelOnly="1" outline="0" fieldPosition="0">
        <references count="2">
          <reference field="0" count="1" selected="0">
            <x v="24"/>
          </reference>
          <reference field="5" count="1">
            <x v="32"/>
          </reference>
        </references>
      </pivotArea>
    </format>
    <format dxfId="26903">
      <pivotArea dataOnly="0" labelOnly="1" outline="0" fieldPosition="0">
        <references count="2">
          <reference field="0" count="1" selected="0">
            <x v="25"/>
          </reference>
          <reference field="5" count="1">
            <x v="36"/>
          </reference>
        </references>
      </pivotArea>
    </format>
    <format dxfId="26902">
      <pivotArea dataOnly="0" labelOnly="1" outline="0" fieldPosition="0">
        <references count="2">
          <reference field="0" count="1" selected="0">
            <x v="26"/>
          </reference>
          <reference field="5" count="1">
            <x v="15"/>
          </reference>
        </references>
      </pivotArea>
    </format>
    <format dxfId="26901">
      <pivotArea dataOnly="0" labelOnly="1" outline="0" fieldPosition="0">
        <references count="2">
          <reference field="0" count="1" selected="0">
            <x v="27"/>
          </reference>
          <reference field="5" count="1">
            <x v="28"/>
          </reference>
        </references>
      </pivotArea>
    </format>
    <format dxfId="26900">
      <pivotArea dataOnly="0" labelOnly="1" outline="0" fieldPosition="0">
        <references count="2">
          <reference field="0" count="1" selected="0">
            <x v="28"/>
          </reference>
          <reference field="5" count="1">
            <x v="14"/>
          </reference>
        </references>
      </pivotArea>
    </format>
    <format dxfId="26899">
      <pivotArea dataOnly="0" labelOnly="1" outline="0" fieldPosition="0">
        <references count="2">
          <reference field="0" count="1" selected="0">
            <x v="29"/>
          </reference>
          <reference field="5" count="1">
            <x v="52"/>
          </reference>
        </references>
      </pivotArea>
    </format>
    <format dxfId="26898">
      <pivotArea dataOnly="0" labelOnly="1" outline="0" fieldPosition="0">
        <references count="2">
          <reference field="0" count="1" selected="0">
            <x v="30"/>
          </reference>
          <reference field="5" count="1">
            <x v="63"/>
          </reference>
        </references>
      </pivotArea>
    </format>
    <format dxfId="26897">
      <pivotArea dataOnly="0" labelOnly="1" outline="0" fieldPosition="0">
        <references count="2">
          <reference field="0" count="1" selected="0">
            <x v="31"/>
          </reference>
          <reference field="5" count="1">
            <x v="64"/>
          </reference>
        </references>
      </pivotArea>
    </format>
    <format dxfId="26896">
      <pivotArea dataOnly="0" labelOnly="1" outline="0" fieldPosition="0">
        <references count="2">
          <reference field="0" count="1" selected="0">
            <x v="32"/>
          </reference>
          <reference field="5" count="1">
            <x v="65"/>
          </reference>
        </references>
      </pivotArea>
    </format>
    <format dxfId="26895">
      <pivotArea dataOnly="0" labelOnly="1" outline="0" fieldPosition="0">
        <references count="2">
          <reference field="0" count="1" selected="0">
            <x v="33"/>
          </reference>
          <reference field="5" count="1">
            <x v="66"/>
          </reference>
        </references>
      </pivotArea>
    </format>
    <format dxfId="26894">
      <pivotArea dataOnly="0" labelOnly="1" outline="0" fieldPosition="0">
        <references count="2">
          <reference field="0" count="1" selected="0">
            <x v="34"/>
          </reference>
          <reference field="5" count="1">
            <x v="6"/>
          </reference>
        </references>
      </pivotArea>
    </format>
    <format dxfId="26893">
      <pivotArea dataOnly="0" labelOnly="1" outline="0" fieldPosition="0">
        <references count="2">
          <reference field="0" count="1" selected="0">
            <x v="35"/>
          </reference>
          <reference field="5" count="1">
            <x v="19"/>
          </reference>
        </references>
      </pivotArea>
    </format>
    <format dxfId="26892">
      <pivotArea dataOnly="0" labelOnly="1" outline="0" fieldPosition="0">
        <references count="2">
          <reference field="0" count="1" selected="0">
            <x v="36"/>
          </reference>
          <reference field="5" count="1">
            <x v="20"/>
          </reference>
        </references>
      </pivotArea>
    </format>
    <format dxfId="26891">
      <pivotArea dataOnly="0" labelOnly="1" outline="0" fieldPosition="0">
        <references count="2">
          <reference field="0" count="1" selected="0">
            <x v="37"/>
          </reference>
          <reference field="5" count="1">
            <x v="47"/>
          </reference>
        </references>
      </pivotArea>
    </format>
    <format dxfId="26890">
      <pivotArea dataOnly="0" labelOnly="1" outline="0" fieldPosition="0">
        <references count="2">
          <reference field="0" count="1" selected="0">
            <x v="38"/>
          </reference>
          <reference field="5" count="1">
            <x v="4"/>
          </reference>
        </references>
      </pivotArea>
    </format>
    <format dxfId="26889">
      <pivotArea dataOnly="0" labelOnly="1" outline="0" fieldPosition="0">
        <references count="2">
          <reference field="0" count="1" selected="0">
            <x v="39"/>
          </reference>
          <reference field="5" count="1">
            <x v="35"/>
          </reference>
        </references>
      </pivotArea>
    </format>
    <format dxfId="26888">
      <pivotArea dataOnly="0" labelOnly="1" outline="0" fieldPosition="0">
        <references count="2">
          <reference field="0" count="1" selected="0">
            <x v="40"/>
          </reference>
          <reference field="5" count="1">
            <x v="2"/>
          </reference>
        </references>
      </pivotArea>
    </format>
    <format dxfId="26887">
      <pivotArea dataOnly="0" labelOnly="1" outline="0" fieldPosition="0">
        <references count="2">
          <reference field="0" count="1" selected="0">
            <x v="41"/>
          </reference>
          <reference field="5" count="1">
            <x v="3"/>
          </reference>
        </references>
      </pivotArea>
    </format>
    <format dxfId="26886">
      <pivotArea dataOnly="0" labelOnly="1" outline="0" fieldPosition="0">
        <references count="2">
          <reference field="0" count="1" selected="0">
            <x v="42"/>
          </reference>
          <reference field="5" count="1">
            <x v="26"/>
          </reference>
        </references>
      </pivotArea>
    </format>
    <format dxfId="26885">
      <pivotArea dataOnly="0" labelOnly="1" outline="0" fieldPosition="0">
        <references count="2">
          <reference field="0" count="1" selected="0">
            <x v="43"/>
          </reference>
          <reference field="5" count="1">
            <x v="12"/>
          </reference>
        </references>
      </pivotArea>
    </format>
    <format dxfId="26884">
      <pivotArea dataOnly="0" labelOnly="1" outline="0" fieldPosition="0">
        <references count="2">
          <reference field="0" count="1" selected="0">
            <x v="44"/>
          </reference>
          <reference field="5" count="1">
            <x v="30"/>
          </reference>
        </references>
      </pivotArea>
    </format>
    <format dxfId="26883">
      <pivotArea dataOnly="0" labelOnly="1" outline="0" fieldPosition="0">
        <references count="2">
          <reference field="0" count="1" selected="0">
            <x v="45"/>
          </reference>
          <reference field="5" count="1">
            <x v="57"/>
          </reference>
        </references>
      </pivotArea>
    </format>
    <format dxfId="26882">
      <pivotArea dataOnly="0" labelOnly="1" outline="0" fieldPosition="0">
        <references count="2">
          <reference field="0" count="1" selected="0">
            <x v="46"/>
          </reference>
          <reference field="5" count="1">
            <x v="62"/>
          </reference>
        </references>
      </pivotArea>
    </format>
    <format dxfId="26881">
      <pivotArea dataOnly="0" labelOnly="1" outline="0" fieldPosition="0">
        <references count="2">
          <reference field="0" count="1" selected="0">
            <x v="47"/>
          </reference>
          <reference field="5" count="1">
            <x v="43"/>
          </reference>
        </references>
      </pivotArea>
    </format>
    <format dxfId="26880">
      <pivotArea dataOnly="0" labelOnly="1" outline="0" fieldPosition="0">
        <references count="2">
          <reference field="0" count="1" selected="0">
            <x v="48"/>
          </reference>
          <reference field="5" count="1">
            <x v="39"/>
          </reference>
        </references>
      </pivotArea>
    </format>
    <format dxfId="26879">
      <pivotArea dataOnly="0" labelOnly="1" outline="0" fieldPosition="0">
        <references count="2">
          <reference field="0" count="1" selected="0">
            <x v="49"/>
          </reference>
          <reference field="5" count="1">
            <x v="42"/>
          </reference>
        </references>
      </pivotArea>
    </format>
    <format dxfId="26878">
      <pivotArea dataOnly="0" labelOnly="1" outline="0" fieldPosition="0">
        <references count="2">
          <reference field="0" count="1" selected="0">
            <x v="50"/>
          </reference>
          <reference field="5" count="1">
            <x v="41"/>
          </reference>
        </references>
      </pivotArea>
    </format>
    <format dxfId="26877">
      <pivotArea dataOnly="0" labelOnly="1" outline="0" fieldPosition="0">
        <references count="2">
          <reference field="0" count="1" selected="0">
            <x v="51"/>
          </reference>
          <reference field="5" count="1">
            <x v="58"/>
          </reference>
        </references>
      </pivotArea>
    </format>
    <format dxfId="26876">
      <pivotArea dataOnly="0" labelOnly="1" outline="0" fieldPosition="0">
        <references count="2">
          <reference field="0" count="1" selected="0">
            <x v="52"/>
          </reference>
          <reference field="5" count="1">
            <x v="59"/>
          </reference>
        </references>
      </pivotArea>
    </format>
    <format dxfId="26875">
      <pivotArea dataOnly="0" labelOnly="1" outline="0" fieldPosition="0">
        <references count="2">
          <reference field="0" count="1" selected="0">
            <x v="53"/>
          </reference>
          <reference field="5" count="1">
            <x v="31"/>
          </reference>
        </references>
      </pivotArea>
    </format>
    <format dxfId="26874">
      <pivotArea dataOnly="0" labelOnly="1" outline="0" fieldPosition="0">
        <references count="2">
          <reference field="0" count="1" selected="0">
            <x v="54"/>
          </reference>
          <reference field="5" count="1">
            <x v="61"/>
          </reference>
        </references>
      </pivotArea>
    </format>
    <format dxfId="26873">
      <pivotArea dataOnly="0" labelOnly="1" outline="0" fieldPosition="0">
        <references count="2">
          <reference field="0" count="1" selected="0">
            <x v="55"/>
          </reference>
          <reference field="5" count="1">
            <x v="49"/>
          </reference>
        </references>
      </pivotArea>
    </format>
    <format dxfId="26872">
      <pivotArea dataOnly="0" labelOnly="1" outline="0" fieldPosition="0">
        <references count="2">
          <reference field="0" count="1" selected="0">
            <x v="56"/>
          </reference>
          <reference field="5" count="1">
            <x v="45"/>
          </reference>
        </references>
      </pivotArea>
    </format>
    <format dxfId="26871">
      <pivotArea dataOnly="0" labelOnly="1" outline="0" fieldPosition="0">
        <references count="2">
          <reference field="0" count="1" selected="0">
            <x v="57"/>
          </reference>
          <reference field="5" count="1">
            <x v="55"/>
          </reference>
        </references>
      </pivotArea>
    </format>
    <format dxfId="26870">
      <pivotArea dataOnly="0" labelOnly="1" outline="0" fieldPosition="0">
        <references count="2">
          <reference field="0" count="1" selected="0">
            <x v="58"/>
          </reference>
          <reference field="5" count="1">
            <x v="37"/>
          </reference>
        </references>
      </pivotArea>
    </format>
    <format dxfId="26869">
      <pivotArea dataOnly="0" labelOnly="1" outline="0" fieldPosition="0">
        <references count="2">
          <reference field="0" count="1" selected="0">
            <x v="59"/>
          </reference>
          <reference field="5" count="1">
            <x v="56"/>
          </reference>
        </references>
      </pivotArea>
    </format>
    <format dxfId="26868">
      <pivotArea dataOnly="0" labelOnly="1" outline="0" fieldPosition="0">
        <references count="2">
          <reference field="0" count="1" selected="0">
            <x v="60"/>
          </reference>
          <reference field="5" count="1">
            <x v="40"/>
          </reference>
        </references>
      </pivotArea>
    </format>
    <format dxfId="26867">
      <pivotArea dataOnly="0" labelOnly="1" outline="0" fieldPosition="0">
        <references count="2">
          <reference field="0" count="1" selected="0">
            <x v="61"/>
          </reference>
          <reference field="5" count="1">
            <x v="7"/>
          </reference>
        </references>
      </pivotArea>
    </format>
    <format dxfId="26866">
      <pivotArea dataOnly="0" labelOnly="1" outline="0" fieldPosition="0">
        <references count="2">
          <reference field="0" count="1" selected="0">
            <x v="62"/>
          </reference>
          <reference field="5" count="1">
            <x v="8"/>
          </reference>
        </references>
      </pivotArea>
    </format>
    <format dxfId="26865">
      <pivotArea dataOnly="0" labelOnly="1" outline="0" fieldPosition="0">
        <references count="2">
          <reference field="0" count="1" selected="0">
            <x v="63"/>
          </reference>
          <reference field="5" count="1">
            <x v="9"/>
          </reference>
        </references>
      </pivotArea>
    </format>
    <format dxfId="26864">
      <pivotArea dataOnly="0" labelOnly="1" outline="0" fieldPosition="0">
        <references count="2">
          <reference field="0" count="1" selected="0">
            <x v="64"/>
          </reference>
          <reference field="5" count="1">
            <x v="10"/>
          </reference>
        </references>
      </pivotArea>
    </format>
    <format dxfId="26863">
      <pivotArea dataOnly="0" labelOnly="1" outline="0" fieldPosition="0">
        <references count="2">
          <reference field="0" count="1" selected="0">
            <x v="65"/>
          </reference>
          <reference field="5" count="1">
            <x v="60"/>
          </reference>
        </references>
      </pivotArea>
    </format>
    <format dxfId="26862">
      <pivotArea dataOnly="0" labelOnly="1" outline="0" fieldPosition="0">
        <references count="2">
          <reference field="0" count="1" selected="0">
            <x v="66"/>
          </reference>
          <reference field="5" count="1">
            <x v="50"/>
          </reference>
        </references>
      </pivotArea>
    </format>
    <format dxfId="26861">
      <pivotArea dataOnly="0" labelOnly="1" outline="0" fieldPosition="0">
        <references count="2">
          <reference field="0" count="1" selected="0">
            <x v="67"/>
          </reference>
          <reference field="5" count="1">
            <x v="67"/>
          </reference>
        </references>
      </pivotArea>
    </format>
    <format dxfId="26860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44"/>
          </reference>
          <reference field="22" count="1">
            <x v="45"/>
          </reference>
        </references>
      </pivotArea>
    </format>
    <format dxfId="26859">
      <pivotArea dataOnly="0" labelOnly="1" outline="0" fieldPosition="0">
        <references count="3">
          <reference field="0" count="1" selected="0">
            <x v="1"/>
          </reference>
          <reference field="5" count="1" selected="0">
            <x v="46"/>
          </reference>
          <reference field="22" count="1">
            <x v="48"/>
          </reference>
        </references>
      </pivotArea>
    </format>
    <format dxfId="26858">
      <pivotArea dataOnly="0" labelOnly="1" outline="0" fieldPosition="0">
        <references count="3">
          <reference field="0" count="1" selected="0">
            <x v="2"/>
          </reference>
          <reference field="5" count="1" selected="0">
            <x v="48"/>
          </reference>
          <reference field="22" count="1">
            <x v="49"/>
          </reference>
        </references>
      </pivotArea>
    </format>
    <format dxfId="26857">
      <pivotArea dataOnly="0" labelOnly="1" outline="0" fieldPosition="0">
        <references count="3">
          <reference field="0" count="1" selected="0">
            <x v="3"/>
          </reference>
          <reference field="5" count="1" selected="0">
            <x v="11"/>
          </reference>
          <reference field="22" count="1">
            <x v="11"/>
          </reference>
        </references>
      </pivotArea>
    </format>
    <format dxfId="26856">
      <pivotArea dataOnly="0" labelOnly="1" outline="0" fieldPosition="0">
        <references count="3">
          <reference field="0" count="1" selected="0">
            <x v="4"/>
          </reference>
          <reference field="5" count="1" selected="0">
            <x v="17"/>
          </reference>
          <reference field="22" count="1">
            <x v="31"/>
          </reference>
        </references>
      </pivotArea>
    </format>
    <format dxfId="26855">
      <pivotArea dataOnly="0" labelOnly="1" outline="0" fieldPosition="0">
        <references count="3">
          <reference field="0" count="1" selected="0">
            <x v="5"/>
          </reference>
          <reference field="5" count="1" selected="0">
            <x v="1"/>
          </reference>
          <reference field="22" count="1">
            <x v="7"/>
          </reference>
        </references>
      </pivotArea>
    </format>
    <format dxfId="26854">
      <pivotArea dataOnly="0" labelOnly="1" outline="0" fieldPosition="0">
        <references count="3">
          <reference field="0" count="1" selected="0">
            <x v="6"/>
          </reference>
          <reference field="5" count="1" selected="0">
            <x v="33"/>
          </reference>
          <reference field="22" count="1">
            <x v="37"/>
          </reference>
        </references>
      </pivotArea>
    </format>
    <format dxfId="26853">
      <pivotArea dataOnly="0" labelOnly="1" outline="0" fieldPosition="0">
        <references count="3">
          <reference field="0" count="1" selected="0">
            <x v="7"/>
          </reference>
          <reference field="5" count="1" selected="0">
            <x v="34"/>
          </reference>
          <reference field="22" count="1">
            <x v="38"/>
          </reference>
        </references>
      </pivotArea>
    </format>
    <format dxfId="26852">
      <pivotArea dataOnly="0" labelOnly="1" outline="0" fieldPosition="0">
        <references count="3">
          <reference field="0" count="1" selected="0">
            <x v="8"/>
          </reference>
          <reference field="5" count="1" selected="0">
            <x v="5"/>
          </reference>
          <reference field="22" count="1">
            <x v="13"/>
          </reference>
        </references>
      </pivotArea>
    </format>
    <format dxfId="26851">
      <pivotArea dataOnly="0" labelOnly="1" outline="0" fieldPosition="0">
        <references count="3">
          <reference field="0" count="1" selected="0">
            <x v="9"/>
          </reference>
          <reference field="5" count="1" selected="0">
            <x v="29"/>
          </reference>
          <reference field="22" count="1">
            <x v="35"/>
          </reference>
        </references>
      </pivotArea>
    </format>
    <format dxfId="26850">
      <pivotArea dataOnly="0" labelOnly="1" outline="0" fieldPosition="0">
        <references count="3">
          <reference field="0" count="1" selected="0">
            <x v="10"/>
          </reference>
          <reference field="5" count="1" selected="0">
            <x v="27"/>
          </reference>
          <reference field="22" count="1">
            <x v="33"/>
          </reference>
        </references>
      </pivotArea>
    </format>
    <format dxfId="26849">
      <pivotArea dataOnly="0" labelOnly="1" outline="0" fieldPosition="0">
        <references count="3">
          <reference field="0" count="1" selected="0">
            <x v="11"/>
          </reference>
          <reference field="5" count="1" selected="0">
            <x v="18"/>
          </reference>
          <reference field="22" count="1">
            <x v="36"/>
          </reference>
        </references>
      </pivotArea>
    </format>
    <format dxfId="26848">
      <pivotArea dataOnly="0" labelOnly="1" outline="0" fieldPosition="0">
        <references count="3">
          <reference field="0" count="1" selected="0">
            <x v="12"/>
          </reference>
          <reference field="5" count="1" selected="0">
            <x v="16"/>
          </reference>
          <reference field="22" count="1">
            <x v="29"/>
          </reference>
        </references>
      </pivotArea>
    </format>
    <format dxfId="26847">
      <pivotArea dataOnly="0" labelOnly="1" outline="0" fieldPosition="0">
        <references count="3">
          <reference field="0" count="1" selected="0">
            <x v="13"/>
          </reference>
          <reference field="5" count="1" selected="0">
            <x v="23"/>
          </reference>
          <reference field="22" count="1">
            <x v="26"/>
          </reference>
        </references>
      </pivotArea>
    </format>
    <format dxfId="26846">
      <pivotArea dataOnly="0" labelOnly="1" outline="0" fieldPosition="0">
        <references count="3">
          <reference field="0" count="1" selected="0">
            <x v="14"/>
          </reference>
          <reference field="5" count="1" selected="0">
            <x v="24"/>
          </reference>
          <reference field="22" count="1">
            <x v="27"/>
          </reference>
        </references>
      </pivotArea>
    </format>
    <format dxfId="26845">
      <pivotArea dataOnly="0" labelOnly="1" outline="0" fieldPosition="0">
        <references count="3">
          <reference field="0" count="1" selected="0">
            <x v="15"/>
          </reference>
          <reference field="5" count="1" selected="0">
            <x v="25"/>
          </reference>
          <reference field="22" count="1">
            <x v="28"/>
          </reference>
        </references>
      </pivotArea>
    </format>
    <format dxfId="26844">
      <pivotArea dataOnly="0" labelOnly="1" outline="0" fieldPosition="0">
        <references count="3">
          <reference field="0" count="1" selected="0">
            <x v="16"/>
          </reference>
          <reference field="5" count="1" selected="0">
            <x v="21"/>
          </reference>
          <reference field="22" count="1">
            <x v="25"/>
          </reference>
        </references>
      </pivotArea>
    </format>
    <format dxfId="26843">
      <pivotArea dataOnly="0" labelOnly="1" outline="0" fieldPosition="0">
        <references count="3">
          <reference field="0" count="1" selected="0">
            <x v="17"/>
          </reference>
          <reference field="5" count="1" selected="0">
            <x v="0"/>
          </reference>
          <reference field="22" count="1">
            <x v="2"/>
          </reference>
        </references>
      </pivotArea>
    </format>
    <format dxfId="26842">
      <pivotArea dataOnly="0" labelOnly="1" outline="0" fieldPosition="0">
        <references count="3">
          <reference field="0" count="1" selected="0">
            <x v="18"/>
          </reference>
          <reference field="5" count="1" selected="0">
            <x v="51"/>
          </reference>
          <reference field="22" count="1">
            <x v="54"/>
          </reference>
        </references>
      </pivotArea>
    </format>
    <format dxfId="26841">
      <pivotArea dataOnly="0" labelOnly="1" outline="0" fieldPosition="0">
        <references count="3">
          <reference field="0" count="1" selected="0">
            <x v="19"/>
          </reference>
          <reference field="5" count="1" selected="0">
            <x v="22"/>
          </reference>
          <reference field="22" count="1">
            <x v="18"/>
          </reference>
        </references>
      </pivotArea>
    </format>
    <format dxfId="26840">
      <pivotArea dataOnly="0" labelOnly="1" outline="0" fieldPosition="0">
        <references count="3">
          <reference field="0" count="1" selected="0">
            <x v="20"/>
          </reference>
          <reference field="5" count="1" selected="0">
            <x v="54"/>
          </reference>
          <reference field="22" count="1">
            <x v="56"/>
          </reference>
        </references>
      </pivotArea>
    </format>
    <format dxfId="26839">
      <pivotArea dataOnly="0" labelOnly="1" outline="0" fieldPosition="0">
        <references count="3">
          <reference field="0" count="1" selected="0">
            <x v="21"/>
          </reference>
          <reference field="5" count="1" selected="0">
            <x v="53"/>
          </reference>
          <reference field="22" count="1">
            <x v="52"/>
          </reference>
        </references>
      </pivotArea>
    </format>
    <format dxfId="26838">
      <pivotArea dataOnly="0" labelOnly="1" outline="0" fieldPosition="0">
        <references count="3">
          <reference field="0" count="1" selected="0">
            <x v="22"/>
          </reference>
          <reference field="5" count="1" selected="0">
            <x v="13"/>
          </reference>
          <reference field="22" count="1">
            <x v="15"/>
          </reference>
        </references>
      </pivotArea>
    </format>
    <format dxfId="26837">
      <pivotArea dataOnly="0" labelOnly="1" outline="0" fieldPosition="0">
        <references count="3">
          <reference field="0" count="1" selected="0">
            <x v="23"/>
          </reference>
          <reference field="5" count="1" selected="0">
            <x v="38"/>
          </reference>
          <reference field="22" count="1">
            <x v="43"/>
          </reference>
        </references>
      </pivotArea>
    </format>
    <format dxfId="26836">
      <pivotArea dataOnly="0" labelOnly="1" outline="0" fieldPosition="0">
        <references count="3">
          <reference field="0" count="1" selected="0">
            <x v="24"/>
          </reference>
          <reference field="5" count="1" selected="0">
            <x v="32"/>
          </reference>
          <reference field="22" count="1">
            <x v="21"/>
          </reference>
        </references>
      </pivotArea>
    </format>
    <format dxfId="26835">
      <pivotArea dataOnly="0" labelOnly="1" outline="0" fieldPosition="0">
        <references count="3">
          <reference field="0" count="1" selected="0">
            <x v="25"/>
          </reference>
          <reference field="5" count="1" selected="0">
            <x v="36"/>
          </reference>
          <reference field="22" count="1">
            <x v="22"/>
          </reference>
        </references>
      </pivotArea>
    </format>
    <format dxfId="26834">
      <pivotArea dataOnly="0" labelOnly="1" outline="0" fieldPosition="0">
        <references count="3">
          <reference field="0" count="1" selected="0">
            <x v="26"/>
          </reference>
          <reference field="5" count="1" selected="0">
            <x v="15"/>
          </reference>
          <reference field="22" count="1">
            <x v="6"/>
          </reference>
        </references>
      </pivotArea>
    </format>
    <format dxfId="26833">
      <pivotArea dataOnly="0" labelOnly="1" outline="0" fieldPosition="0">
        <references count="3">
          <reference field="0" count="1" selected="0">
            <x v="27"/>
          </reference>
          <reference field="5" count="1" selected="0">
            <x v="28"/>
          </reference>
          <reference field="22" count="1">
            <x v="19"/>
          </reference>
        </references>
      </pivotArea>
    </format>
    <format dxfId="26832">
      <pivotArea dataOnly="0" labelOnly="1" outline="0" fieldPosition="0">
        <references count="3">
          <reference field="0" count="1" selected="0">
            <x v="28"/>
          </reference>
          <reference field="5" count="1" selected="0">
            <x v="14"/>
          </reference>
          <reference field="22" count="1">
            <x v="51"/>
          </reference>
        </references>
      </pivotArea>
    </format>
    <format dxfId="26831">
      <pivotArea dataOnly="0" labelOnly="1" outline="0" fieldPosition="0">
        <references count="3">
          <reference field="0" count="1" selected="0">
            <x v="29"/>
          </reference>
          <reference field="5" count="1" selected="0">
            <x v="52"/>
          </reference>
          <reference field="22" count="1">
            <x v="55"/>
          </reference>
        </references>
      </pivotArea>
    </format>
    <format dxfId="26830">
      <pivotArea dataOnly="0" labelOnly="1" outline="0" fieldPosition="0">
        <references count="3">
          <reference field="0" count="1" selected="0">
            <x v="30"/>
          </reference>
          <reference field="5" count="1" selected="0">
            <x v="63"/>
          </reference>
          <reference field="22" count="1">
            <x v="46"/>
          </reference>
        </references>
      </pivotArea>
    </format>
    <format dxfId="26829">
      <pivotArea dataOnly="0" labelOnly="1" outline="0" fieldPosition="0">
        <references count="3">
          <reference field="0" count="1" selected="0">
            <x v="34"/>
          </reference>
          <reference field="5" count="1" selected="0">
            <x v="6"/>
          </reference>
          <reference field="22" count="1">
            <x v="3"/>
          </reference>
        </references>
      </pivotArea>
    </format>
    <format dxfId="26828">
      <pivotArea dataOnly="0" labelOnly="1" outline="0" fieldPosition="0">
        <references count="3">
          <reference field="0" count="1" selected="0">
            <x v="35"/>
          </reference>
          <reference field="5" count="1" selected="0">
            <x v="19"/>
          </reference>
          <reference field="22" count="1">
            <x v="23"/>
          </reference>
        </references>
      </pivotArea>
    </format>
    <format dxfId="26827">
      <pivotArea dataOnly="0" labelOnly="1" outline="0" fieldPosition="0">
        <references count="3">
          <reference field="0" count="1" selected="0">
            <x v="36"/>
          </reference>
          <reference field="5" count="1" selected="0">
            <x v="20"/>
          </reference>
          <reference field="22" count="1">
            <x v="24"/>
          </reference>
        </references>
      </pivotArea>
    </format>
    <format dxfId="26826">
      <pivotArea dataOnly="0" labelOnly="1" outline="0" fieldPosition="0">
        <references count="3">
          <reference field="0" count="1" selected="0">
            <x v="37"/>
          </reference>
          <reference field="5" count="1" selected="0">
            <x v="47"/>
          </reference>
          <reference field="22" count="1">
            <x v="49"/>
          </reference>
        </references>
      </pivotArea>
    </format>
    <format dxfId="26825">
      <pivotArea dataOnly="0" labelOnly="1" outline="0" fieldPosition="0">
        <references count="3">
          <reference field="0" count="1" selected="0">
            <x v="38"/>
          </reference>
          <reference field="5" count="1" selected="0">
            <x v="4"/>
          </reference>
          <reference field="22" count="1">
            <x v="8"/>
          </reference>
        </references>
      </pivotArea>
    </format>
    <format dxfId="26824">
      <pivotArea dataOnly="0" labelOnly="1" outline="0" fieldPosition="0">
        <references count="3">
          <reference field="0" count="1" selected="0">
            <x v="39"/>
          </reference>
          <reference field="5" count="1" selected="0">
            <x v="35"/>
          </reference>
          <reference field="22" count="1">
            <x v="39"/>
          </reference>
        </references>
      </pivotArea>
    </format>
    <format dxfId="26823">
      <pivotArea dataOnly="0" labelOnly="1" outline="0" fieldPosition="0">
        <references count="3">
          <reference field="0" count="1" selected="0">
            <x v="40"/>
          </reference>
          <reference field="5" count="1" selected="0">
            <x v="2"/>
          </reference>
          <reference field="22" count="1">
            <x v="12"/>
          </reference>
        </references>
      </pivotArea>
    </format>
    <format dxfId="26822">
      <pivotArea dataOnly="0" labelOnly="1" outline="0" fieldPosition="0">
        <references count="3">
          <reference field="0" count="1" selected="0">
            <x v="42"/>
          </reference>
          <reference field="5" count="1" selected="0">
            <x v="26"/>
          </reference>
          <reference field="22" count="1">
            <x v="32"/>
          </reference>
        </references>
      </pivotArea>
    </format>
    <format dxfId="26821">
      <pivotArea dataOnly="0" labelOnly="1" outline="0" fieldPosition="0">
        <references count="3">
          <reference field="0" count="1" selected="0">
            <x v="43"/>
          </reference>
          <reference field="5" count="1" selected="0">
            <x v="12"/>
          </reference>
          <reference field="22" count="1">
            <x v="14"/>
          </reference>
        </references>
      </pivotArea>
    </format>
    <format dxfId="26820">
      <pivotArea dataOnly="0" labelOnly="1" outline="0" fieldPosition="0">
        <references count="3">
          <reference field="0" count="1" selected="0">
            <x v="44"/>
          </reference>
          <reference field="5" count="1" selected="0">
            <x v="30"/>
          </reference>
          <reference field="22" count="1">
            <x v="34"/>
          </reference>
        </references>
      </pivotArea>
    </format>
    <format dxfId="26819">
      <pivotArea dataOnly="0" labelOnly="1" outline="0" fieldPosition="0">
        <references count="3">
          <reference field="0" count="1" selected="0">
            <x v="45"/>
          </reference>
          <reference field="5" count="1" selected="0">
            <x v="57"/>
          </reference>
          <reference field="22" count="1">
            <x v="16"/>
          </reference>
        </references>
      </pivotArea>
    </format>
    <format dxfId="26818">
      <pivotArea dataOnly="0" labelOnly="1" outline="0" fieldPosition="0">
        <references count="3">
          <reference field="0" count="1" selected="0">
            <x v="46"/>
          </reference>
          <reference field="5" count="1" selected="0">
            <x v="62"/>
          </reference>
          <reference field="22" count="1">
            <x v="30"/>
          </reference>
        </references>
      </pivotArea>
    </format>
    <format dxfId="26817">
      <pivotArea dataOnly="0" labelOnly="1" outline="0" fieldPosition="0">
        <references count="3">
          <reference field="0" count="1" selected="0">
            <x v="47"/>
          </reference>
          <reference field="5" count="1" selected="0">
            <x v="43"/>
          </reference>
          <reference field="22" count="1">
            <x v="40"/>
          </reference>
        </references>
      </pivotArea>
    </format>
    <format dxfId="26816">
      <pivotArea dataOnly="0" labelOnly="1" outline="0" fieldPosition="0">
        <references count="3">
          <reference field="0" count="1" selected="0">
            <x v="50"/>
          </reference>
          <reference field="5" count="1" selected="0">
            <x v="41"/>
          </reference>
          <reference field="22" count="1">
            <x v="41"/>
          </reference>
        </references>
      </pivotArea>
    </format>
    <format dxfId="26815">
      <pivotArea dataOnly="0" labelOnly="1" outline="0" fieldPosition="0">
        <references count="3">
          <reference field="0" count="1" selected="0">
            <x v="51"/>
          </reference>
          <reference field="5" count="1" selected="0">
            <x v="58"/>
          </reference>
          <reference field="22" count="1">
            <x v="58"/>
          </reference>
        </references>
      </pivotArea>
    </format>
    <format dxfId="26814">
      <pivotArea dataOnly="0" labelOnly="1" outline="0" fieldPosition="0">
        <references count="3">
          <reference field="0" count="1" selected="0">
            <x v="52"/>
          </reference>
          <reference field="5" count="1" selected="0">
            <x v="59"/>
          </reference>
          <reference field="22" count="1">
            <x v="59"/>
          </reference>
        </references>
      </pivotArea>
    </format>
    <format dxfId="26813">
      <pivotArea dataOnly="0" labelOnly="1" outline="0" fieldPosition="0">
        <references count="3">
          <reference field="0" count="1" selected="0">
            <x v="53"/>
          </reference>
          <reference field="5" count="1" selected="0">
            <x v="31"/>
          </reference>
          <reference field="22" count="1">
            <x v="20"/>
          </reference>
        </references>
      </pivotArea>
    </format>
    <format dxfId="26812">
      <pivotArea dataOnly="0" labelOnly="1" outline="0" fieldPosition="0">
        <references count="3">
          <reference field="0" count="1" selected="0">
            <x v="54"/>
          </reference>
          <reference field="5" count="1" selected="0">
            <x v="61"/>
          </reference>
          <reference field="22" count="1">
            <x v="57"/>
          </reference>
        </references>
      </pivotArea>
    </format>
    <format dxfId="26811">
      <pivotArea dataOnly="0" labelOnly="1" outline="0" fieldPosition="0">
        <references count="3">
          <reference field="0" count="1" selected="0">
            <x v="55"/>
          </reference>
          <reference field="5" count="1" selected="0">
            <x v="49"/>
          </reference>
          <reference field="22" count="1">
            <x v="50"/>
          </reference>
        </references>
      </pivotArea>
    </format>
    <format dxfId="26810">
      <pivotArea dataOnly="0" labelOnly="1" outline="0" fieldPosition="0">
        <references count="3">
          <reference field="0" count="1" selected="0">
            <x v="56"/>
          </reference>
          <reference field="5" count="1" selected="0">
            <x v="45"/>
          </reference>
          <reference field="22" count="1">
            <x v="47"/>
          </reference>
        </references>
      </pivotArea>
    </format>
    <format dxfId="26809">
      <pivotArea dataOnly="0" labelOnly="1" outline="0" fieldPosition="0">
        <references count="3">
          <reference field="0" count="1" selected="0">
            <x v="57"/>
          </reference>
          <reference field="5" count="1" selected="0">
            <x v="55"/>
          </reference>
          <reference field="22" count="1">
            <x v="9"/>
          </reference>
        </references>
      </pivotArea>
    </format>
    <format dxfId="26808">
      <pivotArea dataOnly="0" labelOnly="1" outline="0" fieldPosition="0">
        <references count="3">
          <reference field="0" count="1" selected="0">
            <x v="58"/>
          </reference>
          <reference field="5" count="1" selected="0">
            <x v="37"/>
          </reference>
          <reference field="22" count="1">
            <x v="42"/>
          </reference>
        </references>
      </pivotArea>
    </format>
    <format dxfId="26807">
      <pivotArea dataOnly="0" labelOnly="1" outline="0" fieldPosition="0">
        <references count="3">
          <reference field="0" count="1" selected="0">
            <x v="59"/>
          </reference>
          <reference field="5" count="1" selected="0">
            <x v="56"/>
          </reference>
          <reference field="22" count="1">
            <x v="10"/>
          </reference>
        </references>
      </pivotArea>
    </format>
    <format dxfId="26806">
      <pivotArea dataOnly="0" labelOnly="1" outline="0" fieldPosition="0">
        <references count="3">
          <reference field="0" count="1" selected="0">
            <x v="60"/>
          </reference>
          <reference field="5" count="1" selected="0">
            <x v="40"/>
          </reference>
          <reference field="22" count="1">
            <x v="44"/>
          </reference>
        </references>
      </pivotArea>
    </format>
    <format dxfId="26805">
      <pivotArea dataOnly="0" labelOnly="1" outline="0" fieldPosition="0">
        <references count="3">
          <reference field="0" count="1" selected="0">
            <x v="61"/>
          </reference>
          <reference field="5" count="1" selected="0">
            <x v="7"/>
          </reference>
          <reference field="22" count="1">
            <x v="4"/>
          </reference>
        </references>
      </pivotArea>
    </format>
    <format dxfId="26804">
      <pivotArea dataOnly="0" labelOnly="1" outline="0" fieldPosition="0">
        <references count="3">
          <reference field="0" count="1" selected="0">
            <x v="62"/>
          </reference>
          <reference field="5" count="1" selected="0">
            <x v="8"/>
          </reference>
          <reference field="22" count="1">
            <x v="5"/>
          </reference>
        </references>
      </pivotArea>
    </format>
    <format dxfId="26803">
      <pivotArea dataOnly="0" labelOnly="1" outline="0" fieldPosition="0">
        <references count="3">
          <reference field="0" count="1" selected="0">
            <x v="63"/>
          </reference>
          <reference field="5" count="1" selected="0">
            <x v="9"/>
          </reference>
          <reference field="22" count="1">
            <x v="0"/>
          </reference>
        </references>
      </pivotArea>
    </format>
    <format dxfId="26802">
      <pivotArea dataOnly="0" labelOnly="1" outline="0" fieldPosition="0">
        <references count="3">
          <reference field="0" count="1" selected="0">
            <x v="64"/>
          </reference>
          <reference field="5" count="1" selected="0">
            <x v="10"/>
          </reference>
          <reference field="22" count="1">
            <x v="1"/>
          </reference>
        </references>
      </pivotArea>
    </format>
    <format dxfId="26801">
      <pivotArea dataOnly="0" labelOnly="1" outline="0" fieldPosition="0">
        <references count="3">
          <reference field="0" count="1" selected="0">
            <x v="65"/>
          </reference>
          <reference field="5" count="1" selected="0">
            <x v="60"/>
          </reference>
          <reference field="22" count="1">
            <x v="17"/>
          </reference>
        </references>
      </pivotArea>
    </format>
    <format dxfId="26800">
      <pivotArea dataOnly="0" labelOnly="1" outline="0" fieldPosition="0">
        <references count="3">
          <reference field="0" count="1" selected="0">
            <x v="66"/>
          </reference>
          <reference field="5" count="1" selected="0">
            <x v="50"/>
          </reference>
          <reference field="22" count="1">
            <x v="53"/>
          </reference>
        </references>
      </pivotArea>
    </format>
    <format dxfId="26799">
      <pivotArea dataOnly="0" labelOnly="1" outline="0" fieldPosition="0">
        <references count="3">
          <reference field="0" count="1" selected="0">
            <x v="67"/>
          </reference>
          <reference field="5" count="1" selected="0">
            <x v="67"/>
          </reference>
          <reference field="22" count="1">
            <x v="60"/>
          </reference>
        </references>
      </pivotArea>
    </format>
    <format dxfId="26798">
      <pivotArea dataOnly="0" labelOnly="1" outline="0" fieldPosition="0">
        <references count="4">
          <reference field="0" count="1" selected="0">
            <x v="0"/>
          </reference>
          <reference field="5" count="1" selected="0">
            <x v="44"/>
          </reference>
          <reference field="6" count="1">
            <x v="0"/>
          </reference>
          <reference field="22" count="1" selected="0">
            <x v="45"/>
          </reference>
        </references>
      </pivotArea>
    </format>
    <format dxfId="26797">
      <pivotArea dataOnly="0" labelOnly="1" outline="0" fieldPosition="0">
        <references count="4">
          <reference field="0" count="1" selected="0">
            <x v="30"/>
          </reference>
          <reference field="5" count="1" selected="0">
            <x v="63"/>
          </reference>
          <reference field="6" count="1">
            <x v="10"/>
          </reference>
          <reference field="22" count="1" selected="0">
            <x v="46"/>
          </reference>
        </references>
      </pivotArea>
    </format>
    <format dxfId="26796">
      <pivotArea dataOnly="0" labelOnly="1" outline="0" fieldPosition="0">
        <references count="4">
          <reference field="0" count="1" selected="0">
            <x v="34"/>
          </reference>
          <reference field="5" count="1" selected="0">
            <x v="6"/>
          </reference>
          <reference field="6" count="1">
            <x v="0"/>
          </reference>
          <reference field="22" count="1" selected="0">
            <x v="3"/>
          </reference>
        </references>
      </pivotArea>
    </format>
    <format dxfId="26795">
      <pivotArea dataOnly="0" labelOnly="1" outline="0" fieldPosition="0">
        <references count="4">
          <reference field="0" count="1" selected="0">
            <x v="45"/>
          </reference>
          <reference field="5" count="1" selected="0">
            <x v="57"/>
          </reference>
          <reference field="6" count="1">
            <x v="7"/>
          </reference>
          <reference field="22" count="1" selected="0">
            <x v="16"/>
          </reference>
        </references>
      </pivotArea>
    </format>
    <format dxfId="26794">
      <pivotArea dataOnly="0" labelOnly="1" outline="0" fieldPosition="0">
        <references count="4">
          <reference field="0" count="1" selected="0">
            <x v="46"/>
          </reference>
          <reference field="5" count="1" selected="0">
            <x v="62"/>
          </reference>
          <reference field="6" count="1">
            <x v="4"/>
          </reference>
          <reference field="22" count="1" selected="0">
            <x v="30"/>
          </reference>
        </references>
      </pivotArea>
    </format>
    <format dxfId="26793">
      <pivotArea dataOnly="0" labelOnly="1" outline="0" fieldPosition="0">
        <references count="4">
          <reference field="0" count="1" selected="0">
            <x v="47"/>
          </reference>
          <reference field="5" count="1" selected="0">
            <x v="43"/>
          </reference>
          <reference field="6" count="1">
            <x v="0"/>
          </reference>
          <reference field="22" count="1" selected="0">
            <x v="40"/>
          </reference>
        </references>
      </pivotArea>
    </format>
    <format dxfId="26792">
      <pivotArea dataOnly="0" labelOnly="1" outline="0" fieldPosition="0">
        <references count="4">
          <reference field="0" count="1" selected="0">
            <x v="51"/>
          </reference>
          <reference field="5" count="1" selected="0">
            <x v="58"/>
          </reference>
          <reference field="6" count="1">
            <x v="4"/>
          </reference>
          <reference field="22" count="1" selected="0">
            <x v="58"/>
          </reference>
        </references>
      </pivotArea>
    </format>
    <format dxfId="26791">
      <pivotArea dataOnly="0" labelOnly="1" outline="0" fieldPosition="0">
        <references count="4">
          <reference field="0" count="1" selected="0">
            <x v="53"/>
          </reference>
          <reference field="5" count="1" selected="0">
            <x v="31"/>
          </reference>
          <reference field="6" count="1">
            <x v="0"/>
          </reference>
          <reference field="22" count="1" selected="0">
            <x v="20"/>
          </reference>
        </references>
      </pivotArea>
    </format>
    <format dxfId="26790">
      <pivotArea dataOnly="0" labelOnly="1" outline="0" fieldPosition="0">
        <references count="4">
          <reference field="0" count="1" selected="0">
            <x v="54"/>
          </reference>
          <reference field="5" count="1" selected="0">
            <x v="61"/>
          </reference>
          <reference field="6" count="1">
            <x v="4"/>
          </reference>
          <reference field="22" count="1" selected="0">
            <x v="57"/>
          </reference>
        </references>
      </pivotArea>
    </format>
    <format dxfId="26789">
      <pivotArea dataOnly="0" labelOnly="1" outline="0" fieldPosition="0">
        <references count="4">
          <reference field="0" count="1" selected="0">
            <x v="55"/>
          </reference>
          <reference field="5" count="1" selected="0">
            <x v="49"/>
          </reference>
          <reference field="6" count="1">
            <x v="0"/>
          </reference>
          <reference field="22" count="1" selected="0">
            <x v="50"/>
          </reference>
        </references>
      </pivotArea>
    </format>
    <format dxfId="26788">
      <pivotArea dataOnly="0" labelOnly="1" outline="0" fieldPosition="0">
        <references count="4">
          <reference field="0" count="1" selected="0">
            <x v="57"/>
          </reference>
          <reference field="5" count="1" selected="0">
            <x v="55"/>
          </reference>
          <reference field="6" count="1">
            <x v="7"/>
          </reference>
          <reference field="22" count="1" selected="0">
            <x v="9"/>
          </reference>
        </references>
      </pivotArea>
    </format>
    <format dxfId="26787">
      <pivotArea dataOnly="0" labelOnly="1" outline="0" fieldPosition="0">
        <references count="4">
          <reference field="0" count="1" selected="0">
            <x v="58"/>
          </reference>
          <reference field="5" count="1" selected="0">
            <x v="37"/>
          </reference>
          <reference field="6" count="1">
            <x v="0"/>
          </reference>
          <reference field="22" count="1" selected="0">
            <x v="42"/>
          </reference>
        </references>
      </pivotArea>
    </format>
    <format dxfId="26786">
      <pivotArea dataOnly="0" labelOnly="1" outline="0" fieldPosition="0">
        <references count="4">
          <reference field="0" count="1" selected="0">
            <x v="59"/>
          </reference>
          <reference field="5" count="1" selected="0">
            <x v="56"/>
          </reference>
          <reference field="6" count="1">
            <x v="7"/>
          </reference>
          <reference field="22" count="1" selected="0">
            <x v="10"/>
          </reference>
        </references>
      </pivotArea>
    </format>
    <format dxfId="26785">
      <pivotArea dataOnly="0" labelOnly="1" outline="0" fieldPosition="0">
        <references count="4">
          <reference field="0" count="1" selected="0">
            <x v="60"/>
          </reference>
          <reference field="5" count="1" selected="0">
            <x v="40"/>
          </reference>
          <reference field="6" count="1">
            <x v="0"/>
          </reference>
          <reference field="22" count="1" selected="0">
            <x v="44"/>
          </reference>
        </references>
      </pivotArea>
    </format>
    <format dxfId="26784">
      <pivotArea dataOnly="0" labelOnly="1" outline="0" fieldPosition="0">
        <references count="4">
          <reference field="0" count="1" selected="0">
            <x v="65"/>
          </reference>
          <reference field="5" count="1" selected="0">
            <x v="60"/>
          </reference>
          <reference field="6" count="1">
            <x v="4"/>
          </reference>
          <reference field="22" count="1" selected="0">
            <x v="17"/>
          </reference>
        </references>
      </pivotArea>
    </format>
    <format dxfId="26783">
      <pivotArea dataOnly="0" labelOnly="1" outline="0" fieldPosition="0">
        <references count="4">
          <reference field="0" count="1" selected="0">
            <x v="66"/>
          </reference>
          <reference field="5" count="1" selected="0">
            <x v="50"/>
          </reference>
          <reference field="6" count="1">
            <x v="0"/>
          </reference>
          <reference field="22" count="1" selected="0">
            <x v="53"/>
          </reference>
        </references>
      </pivotArea>
    </format>
    <format dxfId="26782">
      <pivotArea dataOnly="0" labelOnly="1" outline="0" fieldPosition="0">
        <references count="4">
          <reference field="0" count="1" selected="0">
            <x v="67"/>
          </reference>
          <reference field="5" count="1" selected="0">
            <x v="67"/>
          </reference>
          <reference field="6" count="1">
            <x v="13"/>
          </reference>
          <reference field="22" count="1" selected="0">
            <x v="60"/>
          </reference>
        </references>
      </pivotArea>
    </format>
    <format dxfId="26781">
      <pivotArea dataOnly="0" labelOnly="1" outline="0" fieldPosition="0">
        <references count="5">
          <reference field="0" count="1" selected="0">
            <x v="0"/>
          </reference>
          <reference field="4" count="1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2" count="1" selected="0">
            <x v="45"/>
          </reference>
        </references>
      </pivotArea>
    </format>
    <format dxfId="26780">
      <pivotArea dataOnly="0" labelOnly="1" outline="0" fieldPosition="0">
        <references count="5">
          <reference field="0" count="1" selected="0">
            <x v="1"/>
          </reference>
          <reference field="4" count="1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22" count="1" selected="0">
            <x v="48"/>
          </reference>
        </references>
      </pivotArea>
    </format>
    <format dxfId="26779">
      <pivotArea dataOnly="0" labelOnly="1" outline="0" fieldPosition="0">
        <references count="5">
          <reference field="0" count="1" selected="0">
            <x v="2"/>
          </reference>
          <reference field="4" count="1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22" count="1" selected="0">
            <x v="49"/>
          </reference>
        </references>
      </pivotArea>
    </format>
    <format dxfId="26778">
      <pivotArea dataOnly="0" labelOnly="1" outline="0" fieldPosition="0">
        <references count="5">
          <reference field="0" count="1" selected="0">
            <x v="3"/>
          </reference>
          <reference field="4" count="1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22" count="1" selected="0">
            <x v="11"/>
          </reference>
        </references>
      </pivotArea>
    </format>
    <format dxfId="26777">
      <pivotArea dataOnly="0" labelOnly="1" outline="0" fieldPosition="0">
        <references count="5">
          <reference field="0" count="1" selected="0">
            <x v="4"/>
          </reference>
          <reference field="4" count="1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22" count="1" selected="0">
            <x v="31"/>
          </reference>
        </references>
      </pivotArea>
    </format>
    <format dxfId="26776">
      <pivotArea dataOnly="0" labelOnly="1" outline="0" fieldPosition="0">
        <references count="5">
          <reference field="0" count="1" selected="0">
            <x v="5"/>
          </reference>
          <reference field="4" count="1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22" count="1" selected="0">
            <x v="7"/>
          </reference>
        </references>
      </pivotArea>
    </format>
    <format dxfId="26775">
      <pivotArea dataOnly="0" labelOnly="1" outline="0" fieldPosition="0">
        <references count="5">
          <reference field="0" count="1" selected="0">
            <x v="6"/>
          </reference>
          <reference field="4" count="1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22" count="1" selected="0">
            <x v="37"/>
          </reference>
        </references>
      </pivotArea>
    </format>
    <format dxfId="26774">
      <pivotArea dataOnly="0" labelOnly="1" outline="0" fieldPosition="0">
        <references count="5">
          <reference field="0" count="1" selected="0">
            <x v="7"/>
          </reference>
          <reference field="4" count="1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22" count="1" selected="0">
            <x v="38"/>
          </reference>
        </references>
      </pivotArea>
    </format>
    <format dxfId="26773">
      <pivotArea dataOnly="0" labelOnly="1" outline="0" fieldPosition="0">
        <references count="5">
          <reference field="0" count="1" selected="0">
            <x v="8"/>
          </reference>
          <reference field="4" count="1">
            <x v="7"/>
          </reference>
          <reference field="5" count="1" selected="0">
            <x v="5"/>
          </reference>
          <reference field="6" count="1" selected="0">
            <x v="0"/>
          </reference>
          <reference field="22" count="1" selected="0">
            <x v="13"/>
          </reference>
        </references>
      </pivotArea>
    </format>
    <format dxfId="26772">
      <pivotArea dataOnly="0" labelOnly="1" outline="0" fieldPosition="0">
        <references count="5">
          <reference field="0" count="1" selected="0">
            <x v="9"/>
          </reference>
          <reference field="4" count="1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22" count="1" selected="0">
            <x v="35"/>
          </reference>
        </references>
      </pivotArea>
    </format>
    <format dxfId="26771">
      <pivotArea dataOnly="0" labelOnly="1" outline="0" fieldPosition="0">
        <references count="5">
          <reference field="0" count="1" selected="0">
            <x v="10"/>
          </reference>
          <reference field="4" count="1">
            <x v="9"/>
          </reference>
          <reference field="5" count="1" selected="0">
            <x v="27"/>
          </reference>
          <reference field="6" count="1" selected="0">
            <x v="0"/>
          </reference>
          <reference field="22" count="1" selected="0">
            <x v="33"/>
          </reference>
        </references>
      </pivotArea>
    </format>
    <format dxfId="26770">
      <pivotArea dataOnly="0" labelOnly="1" outline="0" fieldPosition="0">
        <references count="5">
          <reference field="0" count="1" selected="0">
            <x v="11"/>
          </reference>
          <reference field="4" count="1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22" count="1" selected="0">
            <x v="36"/>
          </reference>
        </references>
      </pivotArea>
    </format>
    <format dxfId="26769">
      <pivotArea dataOnly="0" labelOnly="1" outline="0" fieldPosition="0">
        <references count="5">
          <reference field="0" count="1" selected="0">
            <x v="12"/>
          </reference>
          <reference field="4" count="1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22" count="1" selected="0">
            <x v="29"/>
          </reference>
        </references>
      </pivotArea>
    </format>
    <format dxfId="26768">
      <pivotArea dataOnly="0" labelOnly="1" outline="0" fieldPosition="0">
        <references count="5">
          <reference field="0" count="1" selected="0">
            <x v="13"/>
          </reference>
          <reference field="4" count="1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22" count="1" selected="0">
            <x v="26"/>
          </reference>
        </references>
      </pivotArea>
    </format>
    <format dxfId="26767">
      <pivotArea dataOnly="0" labelOnly="1" outline="0" fieldPosition="0">
        <references count="5">
          <reference field="0" count="1" selected="0">
            <x v="14"/>
          </reference>
          <reference field="4" count="1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22" count="1" selected="0">
            <x v="27"/>
          </reference>
        </references>
      </pivotArea>
    </format>
    <format dxfId="26766">
      <pivotArea dataOnly="0" labelOnly="1" outline="0" fieldPosition="0">
        <references count="5">
          <reference field="0" count="1" selected="0">
            <x v="15"/>
          </reference>
          <reference field="4" count="1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22" count="1" selected="0">
            <x v="28"/>
          </reference>
        </references>
      </pivotArea>
    </format>
    <format dxfId="26765">
      <pivotArea dataOnly="0" labelOnly="1" outline="0" fieldPosition="0">
        <references count="5">
          <reference field="0" count="1" selected="0">
            <x v="16"/>
          </reference>
          <reference field="4" count="1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22" count="1" selected="0">
            <x v="25"/>
          </reference>
        </references>
      </pivotArea>
    </format>
    <format dxfId="26764">
      <pivotArea dataOnly="0" labelOnly="1" outline="0" fieldPosition="0">
        <references count="5">
          <reference field="0" count="1" selected="0">
            <x v="17"/>
          </reference>
          <reference field="4" count="1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22" count="1" selected="0">
            <x v="2"/>
          </reference>
        </references>
      </pivotArea>
    </format>
    <format dxfId="26763">
      <pivotArea dataOnly="0" labelOnly="1" outline="0" fieldPosition="0">
        <references count="5">
          <reference field="0" count="1" selected="0">
            <x v="18"/>
          </reference>
          <reference field="4" count="1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22" count="1" selected="0">
            <x v="54"/>
          </reference>
        </references>
      </pivotArea>
    </format>
    <format dxfId="26762">
      <pivotArea dataOnly="0" labelOnly="1" outline="0" fieldPosition="0">
        <references count="5">
          <reference field="0" count="1" selected="0">
            <x v="19"/>
          </reference>
          <reference field="4" count="1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2" count="1" selected="0">
            <x v="18"/>
          </reference>
        </references>
      </pivotArea>
    </format>
    <format dxfId="26761">
      <pivotArea dataOnly="0" labelOnly="1" outline="0" fieldPosition="0">
        <references count="5">
          <reference field="0" count="1" selected="0">
            <x v="21"/>
          </reference>
          <reference field="4" count="1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22" count="1" selected="0">
            <x v="52"/>
          </reference>
        </references>
      </pivotArea>
    </format>
    <format dxfId="26760">
      <pivotArea dataOnly="0" labelOnly="1" outline="0" fieldPosition="0">
        <references count="5">
          <reference field="0" count="1" selected="0">
            <x v="22"/>
          </reference>
          <reference field="4" count="1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22" count="1" selected="0">
            <x v="15"/>
          </reference>
        </references>
      </pivotArea>
    </format>
    <format dxfId="26759">
      <pivotArea dataOnly="0" labelOnly="1" outline="0" fieldPosition="0">
        <references count="5">
          <reference field="0" count="1" selected="0">
            <x v="23"/>
          </reference>
          <reference field="4" count="1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22" count="1" selected="0">
            <x v="43"/>
          </reference>
        </references>
      </pivotArea>
    </format>
    <format dxfId="26758">
      <pivotArea dataOnly="0" labelOnly="1" outline="0" fieldPosition="0">
        <references count="5">
          <reference field="0" count="1" selected="0">
            <x v="24"/>
          </reference>
          <reference field="4" count="1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22" count="1" selected="0">
            <x v="21"/>
          </reference>
        </references>
      </pivotArea>
    </format>
    <format dxfId="26757">
      <pivotArea dataOnly="0" labelOnly="1" outline="0" fieldPosition="0">
        <references count="5">
          <reference field="0" count="1" selected="0">
            <x v="25"/>
          </reference>
          <reference field="4" count="1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22" count="1" selected="0">
            <x v="22"/>
          </reference>
        </references>
      </pivotArea>
    </format>
    <format dxfId="26756">
      <pivotArea dataOnly="0" labelOnly="1" outline="0" fieldPosition="0">
        <references count="5">
          <reference field="0" count="1" selected="0">
            <x v="26"/>
          </reference>
          <reference field="4" count="1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22" count="1" selected="0">
            <x v="6"/>
          </reference>
        </references>
      </pivotArea>
    </format>
    <format dxfId="26755">
      <pivotArea dataOnly="0" labelOnly="1" outline="0" fieldPosition="0">
        <references count="5">
          <reference field="0" count="1" selected="0">
            <x v="27"/>
          </reference>
          <reference field="4" count="1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22" count="1" selected="0">
            <x v="19"/>
          </reference>
        </references>
      </pivotArea>
    </format>
    <format dxfId="26754">
      <pivotArea dataOnly="0" labelOnly="1" outline="0" fieldPosition="0">
        <references count="5">
          <reference field="0" count="1" selected="0">
            <x v="28"/>
          </reference>
          <reference field="4" count="1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2" count="1" selected="0">
            <x v="51"/>
          </reference>
        </references>
      </pivotArea>
    </format>
    <format dxfId="26753">
      <pivotArea dataOnly="0" labelOnly="1" outline="0" fieldPosition="0">
        <references count="5">
          <reference field="0" count="1" selected="0">
            <x v="29"/>
          </reference>
          <reference field="4" count="1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2" count="1" selected="0">
            <x v="55"/>
          </reference>
        </references>
      </pivotArea>
    </format>
    <format dxfId="26752">
      <pivotArea dataOnly="0" labelOnly="1" outline="0" fieldPosition="0">
        <references count="5">
          <reference field="0" count="1" selected="0">
            <x v="30"/>
          </reference>
          <reference field="4" count="1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26751">
      <pivotArea dataOnly="0" labelOnly="1" outline="0" fieldPosition="0">
        <references count="5">
          <reference field="0" count="1" selected="0">
            <x v="31"/>
          </reference>
          <reference field="4" count="1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26750">
      <pivotArea dataOnly="0" labelOnly="1" outline="0" fieldPosition="0">
        <references count="5">
          <reference field="0" count="1" selected="0">
            <x v="33"/>
          </reference>
          <reference field="4" count="1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26749">
      <pivotArea dataOnly="0" labelOnly="1" outline="0" fieldPosition="0">
        <references count="5">
          <reference field="0" count="1" selected="0">
            <x v="34"/>
          </reference>
          <reference field="4" count="1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2" count="1" selected="0">
            <x v="3"/>
          </reference>
        </references>
      </pivotArea>
    </format>
    <format dxfId="26748">
      <pivotArea dataOnly="0" labelOnly="1" outline="0" fieldPosition="0">
        <references count="5">
          <reference field="0" count="1" selected="0">
            <x v="35"/>
          </reference>
          <reference field="4" count="1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2" count="1" selected="0">
            <x v="23"/>
          </reference>
        </references>
      </pivotArea>
    </format>
    <format dxfId="26747">
      <pivotArea dataOnly="0" labelOnly="1" outline="0" fieldPosition="0">
        <references count="5">
          <reference field="0" count="1" selected="0">
            <x v="36"/>
          </reference>
          <reference field="4" count="1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22" count="1" selected="0">
            <x v="24"/>
          </reference>
        </references>
      </pivotArea>
    </format>
    <format dxfId="26746">
      <pivotArea dataOnly="0" labelOnly="1" outline="0" fieldPosition="0">
        <references count="5">
          <reference field="0" count="1" selected="0">
            <x v="37"/>
          </reference>
          <reference field="4" count="1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22" count="1" selected="0">
            <x v="49"/>
          </reference>
        </references>
      </pivotArea>
    </format>
    <format dxfId="26745">
      <pivotArea dataOnly="0" labelOnly="1" outline="0" fieldPosition="0">
        <references count="5">
          <reference field="0" count="1" selected="0">
            <x v="38"/>
          </reference>
          <reference field="4" count="1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22" count="1" selected="0">
            <x v="8"/>
          </reference>
        </references>
      </pivotArea>
    </format>
    <format dxfId="26744">
      <pivotArea dataOnly="0" labelOnly="1" outline="0" fieldPosition="0">
        <references count="5">
          <reference field="0" count="1" selected="0">
            <x v="39"/>
          </reference>
          <reference field="4" count="1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22" count="1" selected="0">
            <x v="39"/>
          </reference>
        </references>
      </pivotArea>
    </format>
    <format dxfId="26743">
      <pivotArea dataOnly="0" labelOnly="1" outline="0" fieldPosition="0">
        <references count="5">
          <reference field="0" count="1" selected="0">
            <x v="40"/>
          </reference>
          <reference field="4" count="1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22" count="1" selected="0">
            <x v="12"/>
          </reference>
        </references>
      </pivotArea>
    </format>
    <format dxfId="26742">
      <pivotArea dataOnly="0" labelOnly="1" outline="0" fieldPosition="0">
        <references count="5">
          <reference field="0" count="1" selected="0">
            <x v="42"/>
          </reference>
          <reference field="4" count="1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22" count="1" selected="0">
            <x v="32"/>
          </reference>
        </references>
      </pivotArea>
    </format>
    <format dxfId="26741">
      <pivotArea dataOnly="0" labelOnly="1" outline="0" fieldPosition="0">
        <references count="5">
          <reference field="0" count="1" selected="0">
            <x v="43"/>
          </reference>
          <reference field="4" count="1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22" count="1" selected="0">
            <x v="14"/>
          </reference>
        </references>
      </pivotArea>
    </format>
    <format dxfId="26740">
      <pivotArea dataOnly="0" labelOnly="1" outline="0" fieldPosition="0">
        <references count="5">
          <reference field="0" count="1" selected="0">
            <x v="44"/>
          </reference>
          <reference field="4" count="1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22" count="1" selected="0">
            <x v="34"/>
          </reference>
        </references>
      </pivotArea>
    </format>
    <format dxfId="26739">
      <pivotArea dataOnly="0" labelOnly="1" outline="0" fieldPosition="0">
        <references count="5">
          <reference field="0" count="1" selected="0">
            <x v="45"/>
          </reference>
          <reference field="4" count="1">
            <x v="5"/>
          </reference>
          <reference field="5" count="1" selected="0">
            <x v="57"/>
          </reference>
          <reference field="6" count="1" selected="0">
            <x v="7"/>
          </reference>
          <reference field="22" count="1" selected="0">
            <x v="16"/>
          </reference>
        </references>
      </pivotArea>
    </format>
    <format dxfId="26738">
      <pivotArea dataOnly="0" labelOnly="1" outline="0" fieldPosition="0">
        <references count="5">
          <reference field="0" count="1" selected="0">
            <x v="46"/>
          </reference>
          <reference field="4" count="1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22" count="1" selected="0">
            <x v="30"/>
          </reference>
        </references>
      </pivotArea>
    </format>
    <format dxfId="26737">
      <pivotArea dataOnly="0" labelOnly="1" outline="0" fieldPosition="0">
        <references count="5">
          <reference field="0" count="1" selected="0">
            <x v="47"/>
          </reference>
          <reference field="4" count="1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22" count="1" selected="0">
            <x v="40"/>
          </reference>
        </references>
      </pivotArea>
    </format>
    <format dxfId="26736">
      <pivotArea dataOnly="0" labelOnly="1" outline="0" fieldPosition="0">
        <references count="5">
          <reference field="0" count="1" selected="0">
            <x v="51"/>
          </reference>
          <reference field="4" count="1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2" count="1" selected="0">
            <x v="58"/>
          </reference>
        </references>
      </pivotArea>
    </format>
    <format dxfId="26735">
      <pivotArea dataOnly="0" labelOnly="1" outline="0" fieldPosition="0">
        <references count="5">
          <reference field="0" count="1" selected="0">
            <x v="54"/>
          </reference>
          <reference field="4" count="1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22" count="1" selected="0">
            <x v="57"/>
          </reference>
        </references>
      </pivotArea>
    </format>
    <format dxfId="26734">
      <pivotArea dataOnly="0" labelOnly="1" outline="0" fieldPosition="0">
        <references count="5">
          <reference field="0" count="1" selected="0">
            <x v="55"/>
          </reference>
          <reference field="4" count="1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2" count="1" selected="0">
            <x v="50"/>
          </reference>
        </references>
      </pivotArea>
    </format>
    <format dxfId="26733">
      <pivotArea dataOnly="0" labelOnly="1" outline="0" fieldPosition="0">
        <references count="5">
          <reference field="0" count="1" selected="0">
            <x v="56"/>
          </reference>
          <reference field="4" count="1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22" count="1" selected="0">
            <x v="47"/>
          </reference>
        </references>
      </pivotArea>
    </format>
    <format dxfId="26732">
      <pivotArea dataOnly="0" labelOnly="1" outline="0" fieldPosition="0">
        <references count="5">
          <reference field="0" count="1" selected="0">
            <x v="57"/>
          </reference>
          <reference field="4" count="1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22" count="1" selected="0">
            <x v="9"/>
          </reference>
        </references>
      </pivotArea>
    </format>
    <format dxfId="26731">
      <pivotArea dataOnly="0" labelOnly="1" outline="0" fieldPosition="0">
        <references count="5">
          <reference field="0" count="1" selected="0">
            <x v="58"/>
          </reference>
          <reference field="4" count="1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22" count="1" selected="0">
            <x v="42"/>
          </reference>
        </references>
      </pivotArea>
    </format>
    <format dxfId="26730">
      <pivotArea dataOnly="0" labelOnly="1" outline="0" fieldPosition="0">
        <references count="5">
          <reference field="0" count="1" selected="0">
            <x v="59"/>
          </reference>
          <reference field="4" count="1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22" count="1" selected="0">
            <x v="10"/>
          </reference>
        </references>
      </pivotArea>
    </format>
    <format dxfId="26729">
      <pivotArea dataOnly="0" labelOnly="1" outline="0" fieldPosition="0">
        <references count="5">
          <reference field="0" count="1" selected="0">
            <x v="60"/>
          </reference>
          <reference field="4" count="1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22" count="1" selected="0">
            <x v="44"/>
          </reference>
        </references>
      </pivotArea>
    </format>
    <format dxfId="26728">
      <pivotArea dataOnly="0" labelOnly="1" outline="0" fieldPosition="0">
        <references count="5">
          <reference field="0" count="1" selected="0">
            <x v="61"/>
          </reference>
          <reference field="4" count="1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2" count="1" selected="0">
            <x v="4"/>
          </reference>
        </references>
      </pivotArea>
    </format>
    <format dxfId="26727">
      <pivotArea dataOnly="0" labelOnly="1" outline="0" fieldPosition="0">
        <references count="5">
          <reference field="0" count="1" selected="0">
            <x v="62"/>
          </reference>
          <reference field="4" count="1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22" count="1" selected="0">
            <x v="5"/>
          </reference>
        </references>
      </pivotArea>
    </format>
    <format dxfId="26726">
      <pivotArea dataOnly="0" labelOnly="1" outline="0" fieldPosition="0">
        <references count="5">
          <reference field="0" count="1" selected="0">
            <x v="65"/>
          </reference>
          <reference field="4" count="1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22" count="1" selected="0">
            <x v="17"/>
          </reference>
        </references>
      </pivotArea>
    </format>
    <format dxfId="26725">
      <pivotArea dataOnly="0" labelOnly="1" outline="0" fieldPosition="0">
        <references count="5">
          <reference field="0" count="1" selected="0">
            <x v="66"/>
          </reference>
          <reference field="4" count="1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2" count="1" selected="0">
            <x v="53"/>
          </reference>
        </references>
      </pivotArea>
    </format>
    <format dxfId="26724">
      <pivotArea dataOnly="0" labelOnly="1" outline="0" fieldPosition="0">
        <references count="5">
          <reference field="0" count="1" selected="0">
            <x v="67"/>
          </reference>
          <reference field="4" count="1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22" count="1" selected="0">
            <x v="60"/>
          </reference>
        </references>
      </pivotArea>
    </format>
    <format dxfId="26723">
      <pivotArea dataOnly="0" labelOnly="1" outline="0" fieldPosition="0">
        <references count="6">
          <reference field="0" count="1" selected="0">
            <x v="0"/>
          </reference>
          <reference field="3" count="1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2" count="1" selected="0">
            <x v="45"/>
          </reference>
        </references>
      </pivotArea>
    </format>
    <format dxfId="26722">
      <pivotArea dataOnly="0" labelOnly="1" outline="0" fieldPosition="0">
        <references count="6">
          <reference field="0" count="1" selected="0">
            <x v="12"/>
          </reference>
          <reference field="3" count="1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22" count="1" selected="0">
            <x v="29"/>
          </reference>
        </references>
      </pivotArea>
    </format>
    <format dxfId="26721">
      <pivotArea dataOnly="0" labelOnly="1" outline="0" fieldPosition="0">
        <references count="6">
          <reference field="0" count="1" selected="0">
            <x v="13"/>
          </reference>
          <reference field="3" count="1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22" count="1" selected="0">
            <x v="26"/>
          </reference>
        </references>
      </pivotArea>
    </format>
    <format dxfId="26720">
      <pivotArea dataOnly="0" labelOnly="1" outline="0" fieldPosition="0">
        <references count="6">
          <reference field="0" count="1" selected="0">
            <x v="19"/>
          </reference>
          <reference field="3" count="1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2" count="1" selected="0">
            <x v="18"/>
          </reference>
        </references>
      </pivotArea>
    </format>
    <format dxfId="26719">
      <pivotArea dataOnly="0" labelOnly="1" outline="0" fieldPosition="0">
        <references count="6">
          <reference field="0" count="1" selected="0">
            <x v="20"/>
          </reference>
          <reference field="3" count="1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22" count="1" selected="0">
            <x v="56"/>
          </reference>
        </references>
      </pivotArea>
    </format>
    <format dxfId="26718">
      <pivotArea dataOnly="0" labelOnly="1" outline="0" fieldPosition="0">
        <references count="6">
          <reference field="0" count="1" selected="0">
            <x v="47"/>
          </reference>
          <reference field="3" count="1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22" count="1" selected="0">
            <x v="40"/>
          </reference>
        </references>
      </pivotArea>
    </format>
    <format dxfId="26717">
      <pivotArea dataOnly="0" labelOnly="1" outline="0" fieldPosition="0">
        <references count="6">
          <reference field="0" count="1" selected="0">
            <x v="48"/>
          </reference>
          <reference field="3" count="1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22" count="1" selected="0">
            <x v="40"/>
          </reference>
        </references>
      </pivotArea>
    </format>
    <format dxfId="26716">
      <pivotArea dataOnly="0" labelOnly="1" outline="0" fieldPosition="0">
        <references count="6">
          <reference field="0" count="1" selected="0">
            <x v="51"/>
          </reference>
          <reference field="3" count="1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2" count="1" selected="0">
            <x v="58"/>
          </reference>
        </references>
      </pivotArea>
    </format>
    <format dxfId="26715">
      <pivotArea dataOnly="0" labelOnly="1" outline="0" fieldPosition="0">
        <references count="6">
          <reference field="0" count="1" selected="0">
            <x v="53"/>
          </reference>
          <reference field="3" count="1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22" count="1" selected="0">
            <x v="20"/>
          </reference>
        </references>
      </pivotArea>
    </format>
    <format dxfId="26714">
      <pivotArea dataOnly="0" labelOnly="1" outline="0" fieldPosition="0">
        <references count="6">
          <reference field="0" count="1" selected="0">
            <x v="54"/>
          </reference>
          <reference field="3" count="1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22" count="1" selected="0">
            <x v="57"/>
          </reference>
        </references>
      </pivotArea>
    </format>
    <format dxfId="26713">
      <pivotArea dataOnly="0" labelOnly="1" outline="0" fieldPosition="0">
        <references count="6">
          <reference field="0" count="1" selected="0">
            <x v="55"/>
          </reference>
          <reference field="3" count="1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2" count="1" selected="0">
            <x v="50"/>
          </reference>
        </references>
      </pivotArea>
    </format>
    <format dxfId="26712">
      <pivotArea dataOnly="0" labelOnly="1" outline="0" fieldPosition="0">
        <references count="6">
          <reference field="0" count="1" selected="0">
            <x v="56"/>
          </reference>
          <reference field="3" count="1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22" count="1" selected="0">
            <x v="47"/>
          </reference>
        </references>
      </pivotArea>
    </format>
    <format dxfId="26711">
      <pivotArea dataOnly="0" labelOnly="1" outline="0" fieldPosition="0">
        <references count="6">
          <reference field="0" count="1" selected="0">
            <x v="57"/>
          </reference>
          <reference field="3" count="1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22" count="1" selected="0">
            <x v="9"/>
          </reference>
        </references>
      </pivotArea>
    </format>
    <format dxfId="26710">
      <pivotArea dataOnly="0" labelOnly="1" outline="0" fieldPosition="0">
        <references count="6">
          <reference field="0" count="1" selected="0">
            <x v="65"/>
          </reference>
          <reference field="3" count="1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22" count="1" selected="0">
            <x v="17"/>
          </reference>
        </references>
      </pivotArea>
    </format>
    <format dxfId="26709">
      <pivotArea dataOnly="0" labelOnly="1" outline="0" fieldPosition="0">
        <references count="6">
          <reference field="0" count="1" selected="0">
            <x v="66"/>
          </reference>
          <reference field="3" count="1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2" count="1" selected="0">
            <x v="53"/>
          </reference>
        </references>
      </pivotArea>
    </format>
    <format dxfId="26708">
      <pivotArea dataOnly="0" labelOnly="1" outline="0" fieldPosition="0">
        <references count="7">
          <reference field="0" count="1" selected="0">
            <x v="0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2" count="1" selected="0">
            <x v="45"/>
          </reference>
        </references>
      </pivotArea>
    </format>
    <format dxfId="26707">
      <pivotArea dataOnly="0" labelOnly="1" outline="0" fieldPosition="0">
        <references count="7">
          <reference field="0" count="1" selected="0">
            <x v="28"/>
          </reference>
          <reference field="1" count="1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2" count="1" selected="0">
            <x v="51"/>
          </reference>
        </references>
      </pivotArea>
    </format>
    <format dxfId="26706">
      <pivotArea dataOnly="0" labelOnly="1" outline="0" fieldPosition="0">
        <references count="7">
          <reference field="0" count="1" selected="0">
            <x v="29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2" count="1" selected="0">
            <x v="55"/>
          </reference>
        </references>
      </pivotArea>
    </format>
    <format dxfId="26705">
      <pivotArea dataOnly="0" labelOnly="1" outline="0" fieldPosition="0">
        <references count="7">
          <reference field="0" count="1" selected="0">
            <x v="30"/>
          </reference>
          <reference field="1" count="1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26704">
      <pivotArea dataOnly="0" labelOnly="1" outline="0" fieldPosition="0">
        <references count="7">
          <reference field="0" count="1" selected="0">
            <x v="34"/>
          </reference>
          <reference field="1" count="1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2" count="1" selected="0">
            <x v="3"/>
          </reference>
        </references>
      </pivotArea>
    </format>
    <format dxfId="26703">
      <pivotArea dataOnly="0" labelOnly="1" outline="0" fieldPosition="0">
        <references count="7">
          <reference field="0" count="1" selected="0">
            <x v="35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2" count="1" selected="0">
            <x v="23"/>
          </reference>
        </references>
      </pivotArea>
    </format>
    <format dxfId="26702">
      <pivotArea dataOnly="0" labelOnly="1" outline="0" fieldPosition="0">
        <references count="7">
          <reference field="0" count="1" selected="0">
            <x v="61"/>
          </reference>
          <reference field="1" count="1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2" count="1" selected="0">
            <x v="4"/>
          </reference>
        </references>
      </pivotArea>
    </format>
    <format dxfId="26701">
      <pivotArea dataOnly="0" labelOnly="1" outline="0" fieldPosition="0">
        <references count="7">
          <reference field="0" count="1" selected="0">
            <x v="66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2" count="1" selected="0">
            <x v="53"/>
          </reference>
        </references>
      </pivotArea>
    </format>
    <format dxfId="26700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0" count="1">
            <x v="1"/>
          </reference>
          <reference field="22" count="1" selected="0">
            <x v="45"/>
          </reference>
        </references>
      </pivotArea>
    </format>
    <format dxfId="26699">
      <pivotArea dataOnly="0" labelOnly="1" outline="0" fieldPosition="0">
        <references count="8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25"/>
          </reference>
        </references>
      </pivotArea>
    </format>
    <format dxfId="26698">
      <pivotArea dataOnly="0" labelOnly="1" outline="0" fieldPosition="0">
        <references count="8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0" count="1">
            <x v="4"/>
          </reference>
          <reference field="22" count="1" selected="0">
            <x v="18"/>
          </reference>
        </references>
      </pivotArea>
    </format>
    <format dxfId="26697">
      <pivotArea dataOnly="0" labelOnly="1" outline="0" fieldPosition="0">
        <references count="8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6"/>
          </reference>
        </references>
      </pivotArea>
    </format>
    <format dxfId="26696">
      <pivotArea dataOnly="0" labelOnly="1" outline="0" fieldPosition="0">
        <references count="8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20" count="1">
            <x v="4"/>
          </reference>
          <reference field="22" count="1" selected="0">
            <x v="21"/>
          </reference>
        </references>
      </pivotArea>
    </format>
    <format dxfId="26695">
      <pivotArea dataOnly="0" labelOnly="1" outline="0" fieldPosition="0">
        <references count="8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0" count="1">
            <x v="2"/>
          </reference>
          <reference field="22" count="1" selected="0">
            <x v="51"/>
          </reference>
        </references>
      </pivotArea>
    </format>
    <format dxfId="26694">
      <pivotArea dataOnly="0" labelOnly="1" outline="0" fieldPosition="0">
        <references count="8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5"/>
          </reference>
        </references>
      </pivotArea>
    </format>
    <format dxfId="26693">
      <pivotArea dataOnly="0" labelOnly="1" outline="0" fieldPosition="0">
        <references count="8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0" count="1">
            <x v="0"/>
          </reference>
          <reference field="22" count="1" selected="0">
            <x v="46"/>
          </reference>
        </references>
      </pivotArea>
    </format>
    <format dxfId="26692">
      <pivotArea dataOnly="0" labelOnly="1" outline="0" fieldPosition="0">
        <references count="8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0" count="1">
            <x v="2"/>
          </reference>
          <reference field="22" count="1" selected="0">
            <x v="3"/>
          </reference>
        </references>
      </pivotArea>
    </format>
    <format dxfId="26691">
      <pivotArea dataOnly="0" labelOnly="1" outline="0" fieldPosition="0">
        <references count="8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0" count="1">
            <x v="1"/>
          </reference>
          <reference field="22" count="1" selected="0">
            <x v="23"/>
          </reference>
        </references>
      </pivotArea>
    </format>
    <format dxfId="26690">
      <pivotArea dataOnly="0" labelOnly="1" outline="0" fieldPosition="0">
        <references count="8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0" count="1">
            <x v="4"/>
          </reference>
          <reference field="22" count="1" selected="0">
            <x v="58"/>
          </reference>
        </references>
      </pivotArea>
    </format>
    <format dxfId="26689">
      <pivotArea dataOnly="0" labelOnly="1" outline="0" fieldPosition="0">
        <references count="8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0"/>
          </reference>
        </references>
      </pivotArea>
    </format>
    <format dxfId="26688">
      <pivotArea dataOnly="0" labelOnly="1" outline="0" fieldPosition="0">
        <references count="8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20" count="1">
            <x v="4"/>
          </reference>
          <reference field="22" count="1" selected="0">
            <x v="9"/>
          </reference>
        </references>
      </pivotArea>
    </format>
    <format dxfId="26687">
      <pivotArea dataOnly="0" labelOnly="1" outline="0" fieldPosition="0">
        <references count="8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42"/>
          </reference>
        </references>
      </pivotArea>
    </format>
    <format dxfId="26686">
      <pivotArea dataOnly="0" labelOnly="1" outline="0" fieldPosition="0">
        <references count="8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0" count="1">
            <x v="2"/>
          </reference>
          <reference field="22" count="1" selected="0">
            <x v="4"/>
          </reference>
        </references>
      </pivotArea>
    </format>
    <format dxfId="26685">
      <pivotArea dataOnly="0" labelOnly="1" outline="0" fieldPosition="0">
        <references count="8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3"/>
          </reference>
        </references>
      </pivotArea>
    </format>
    <format dxfId="26684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4"/>
          </reference>
          <reference field="22" count="1" selected="0">
            <x v="45"/>
          </reference>
        </references>
      </pivotArea>
    </format>
    <format dxfId="26683">
      <pivotArea dataOnly="0" labelOnly="1" outline="0" fieldPosition="0">
        <references count="9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40"/>
          </reference>
          <reference field="22" count="1" selected="0">
            <x v="11"/>
          </reference>
        </references>
      </pivotArea>
    </format>
    <format dxfId="26682">
      <pivotArea dataOnly="0" labelOnly="1" outline="0" fieldPosition="0">
        <references count="9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5"/>
          </reference>
          <reference field="22" count="1" selected="0">
            <x v="31"/>
          </reference>
        </references>
      </pivotArea>
    </format>
    <format dxfId="26681">
      <pivotArea dataOnly="0" labelOnly="1" outline="0" fieldPosition="0">
        <references count="9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7"/>
          </reference>
          <reference field="22" count="1" selected="0">
            <x v="7"/>
          </reference>
        </references>
      </pivotArea>
    </format>
    <format dxfId="26680">
      <pivotArea dataOnly="0" labelOnly="1" outline="0" fieldPosition="0">
        <references count="9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8"/>
          </reference>
          <reference field="22" count="1" selected="0">
            <x v="37"/>
          </reference>
        </references>
      </pivotArea>
    </format>
    <format dxfId="26679">
      <pivotArea dataOnly="0" labelOnly="1" outline="0" fieldPosition="0">
        <references count="9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3"/>
          </reference>
          <reference field="22" count="1" selected="0">
            <x v="38"/>
          </reference>
        </references>
      </pivotArea>
    </format>
    <format dxfId="26678">
      <pivotArea dataOnly="0" labelOnly="1" outline="0" fieldPosition="0">
        <references count="9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0"/>
          </reference>
          <reference field="22" count="1" selected="0">
            <x v="13"/>
          </reference>
        </references>
      </pivotArea>
    </format>
    <format dxfId="26677">
      <pivotArea dataOnly="0" labelOnly="1" outline="0" fieldPosition="0">
        <references count="9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6"/>
          </reference>
          <reference field="22" count="1" selected="0">
            <x v="35"/>
          </reference>
        </references>
      </pivotArea>
    </format>
    <format dxfId="26676">
      <pivotArea dataOnly="0" labelOnly="1" outline="0" fieldPosition="0">
        <references count="9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27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5"/>
          </reference>
          <reference field="22" count="1" selected="0">
            <x v="33"/>
          </reference>
        </references>
      </pivotArea>
    </format>
    <format dxfId="26675">
      <pivotArea dataOnly="0" labelOnly="1" outline="0" fieldPosition="0">
        <references count="9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4"/>
          </reference>
          <reference field="22" count="1" selected="0">
            <x v="36"/>
          </reference>
        </references>
      </pivotArea>
    </format>
    <format dxfId="26674">
      <pivotArea dataOnly="0" labelOnly="1" outline="0" fieldPosition="0">
        <references count="9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8"/>
          </reference>
          <reference field="22" count="1" selected="0">
            <x v="29"/>
          </reference>
        </references>
      </pivotArea>
    </format>
    <format dxfId="26673">
      <pivotArea dataOnly="0" labelOnly="1" outline="0" fieldPosition="0">
        <references count="9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"/>
          </reference>
          <reference field="22" count="1" selected="0">
            <x v="26"/>
          </reference>
        </references>
      </pivotArea>
    </format>
    <format dxfId="26672">
      <pivotArea dataOnly="0" labelOnly="1" outline="0" fieldPosition="0">
        <references count="9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"/>
          </reference>
          <reference field="22" count="1" selected="0">
            <x v="27"/>
          </reference>
        </references>
      </pivotArea>
    </format>
    <format dxfId="26671">
      <pivotArea dataOnly="0" labelOnly="1" outline="0" fieldPosition="0">
        <references count="9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8"/>
          </reference>
          <reference field="22" count="1" selected="0">
            <x v="28"/>
          </reference>
        </references>
      </pivotArea>
    </format>
    <format dxfId="26670">
      <pivotArea dataOnly="0" labelOnly="1" outline="0" fieldPosition="0">
        <references count="9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9"/>
          </reference>
          <reference field="22" count="1" selected="0">
            <x v="25"/>
          </reference>
        </references>
      </pivotArea>
    </format>
    <format dxfId="26669">
      <pivotArea dataOnly="0" labelOnly="1" outline="0" fieldPosition="0">
        <references count="9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9"/>
          </reference>
          <reference field="22" count="1" selected="0">
            <x v="2"/>
          </reference>
        </references>
      </pivotArea>
    </format>
    <format dxfId="26668">
      <pivotArea dataOnly="0" labelOnly="1" outline="0" fieldPosition="0">
        <references count="9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11"/>
          </reference>
          <reference field="22" count="1" selected="0">
            <x v="54"/>
          </reference>
        </references>
      </pivotArea>
    </format>
    <format dxfId="26667">
      <pivotArea dataOnly="0" labelOnly="1" outline="0" fieldPosition="0">
        <references count="9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9"/>
          </reference>
          <reference field="22" count="1" selected="0">
            <x v="18"/>
          </reference>
        </references>
      </pivotArea>
    </format>
    <format dxfId="26666">
      <pivotArea dataOnly="0" labelOnly="1" outline="0" fieldPosition="0">
        <references count="9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9"/>
          </reference>
          <reference field="22" count="1" selected="0">
            <x v="56"/>
          </reference>
        </references>
      </pivotArea>
    </format>
    <format dxfId="26665">
      <pivotArea dataOnly="0" labelOnly="1" outline="0" fieldPosition="0">
        <references count="9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2"/>
          </reference>
          <reference field="22" count="1" selected="0">
            <x v="52"/>
          </reference>
        </references>
      </pivotArea>
    </format>
    <format dxfId="26664">
      <pivotArea dataOnly="0" labelOnly="1" outline="0" fieldPosition="0">
        <references count="9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0"/>
          </reference>
          <reference field="22" count="1" selected="0">
            <x v="15"/>
          </reference>
        </references>
      </pivotArea>
    </format>
    <format dxfId="26663">
      <pivotArea dataOnly="0" labelOnly="1" outline="0" fieldPosition="0">
        <references count="9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4"/>
          </reference>
          <reference field="22" count="1" selected="0">
            <x v="43"/>
          </reference>
        </references>
      </pivotArea>
    </format>
    <format dxfId="26662">
      <pivotArea dataOnly="0" labelOnly="1" outline="0" fieldPosition="0">
        <references count="9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36"/>
          </reference>
          <reference field="22" count="1" selected="0">
            <x v="21"/>
          </reference>
        </references>
      </pivotArea>
    </format>
    <format dxfId="26661">
      <pivotArea dataOnly="0" labelOnly="1" outline="0" fieldPosition="0">
        <references count="9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10"/>
          </reference>
          <reference field="22" count="1" selected="0">
            <x v="22"/>
          </reference>
        </references>
      </pivotArea>
    </format>
    <format dxfId="26660">
      <pivotArea dataOnly="0" labelOnly="1" outline="0" fieldPosition="0">
        <references count="9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19"/>
          </reference>
          <reference field="22" count="1" selected="0">
            <x v="6"/>
          </reference>
        </references>
      </pivotArea>
    </format>
    <format dxfId="26659">
      <pivotArea dataOnly="0" labelOnly="1" outline="0" fieldPosition="0">
        <references count="9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12"/>
          </reference>
          <reference field="22" count="1" selected="0">
            <x v="19"/>
          </reference>
        </references>
      </pivotArea>
    </format>
    <format dxfId="26658">
      <pivotArea dataOnly="0" labelOnly="1" outline="0" fieldPosition="0">
        <references count="9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0" count="1" selected="0">
            <x v="2"/>
          </reference>
          <reference field="21" count="1">
            <x v="37"/>
          </reference>
          <reference field="22" count="1" selected="0">
            <x v="51"/>
          </reference>
        </references>
      </pivotArea>
    </format>
    <format dxfId="26657">
      <pivotArea dataOnly="0" labelOnly="1" outline="0" fieldPosition="0">
        <references count="9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4"/>
          </reference>
          <reference field="22" count="1" selected="0">
            <x v="55"/>
          </reference>
        </references>
      </pivotArea>
    </format>
    <format dxfId="26656">
      <pivotArea dataOnly="0" labelOnly="1" outline="0" fieldPosition="0">
        <references count="9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0" count="1" selected="0">
            <x v="0"/>
          </reference>
          <reference field="21" count="1">
            <x v="18"/>
          </reference>
          <reference field="22" count="1" selected="0">
            <x v="46"/>
          </reference>
        </references>
      </pivotArea>
    </format>
    <format dxfId="26655">
      <pivotArea dataOnly="0" labelOnly="1" outline="0" fieldPosition="0">
        <references count="9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0" count="1" selected="0">
            <x v="2"/>
          </reference>
          <reference field="21" count="1">
            <x v="13"/>
          </reference>
          <reference field="22" count="1" selected="0">
            <x v="3"/>
          </reference>
        </references>
      </pivotArea>
    </format>
    <format dxfId="26654">
      <pivotArea dataOnly="0" labelOnly="1" outline="0" fieldPosition="0">
        <references count="9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6"/>
          </reference>
          <reference field="22" count="1" selected="0">
            <x v="23"/>
          </reference>
        </references>
      </pivotArea>
    </format>
    <format dxfId="26653">
      <pivotArea dataOnly="0" labelOnly="1" outline="0" fieldPosition="0">
        <references count="9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7"/>
          </reference>
          <reference field="22" count="1" selected="0">
            <x v="24"/>
          </reference>
        </references>
      </pivotArea>
    </format>
    <format dxfId="26652">
      <pivotArea dataOnly="0" labelOnly="1" outline="0" fieldPosition="0">
        <references count="9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4"/>
          </reference>
          <reference field="22" count="1" selected="0">
            <x v="49"/>
          </reference>
        </references>
      </pivotArea>
    </format>
    <format dxfId="26651">
      <pivotArea dataOnly="0" labelOnly="1" outline="0" fieldPosition="0">
        <references count="9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7"/>
          </reference>
          <reference field="22" count="1" selected="0">
            <x v="12"/>
          </reference>
        </references>
      </pivotArea>
    </format>
    <format dxfId="26650">
      <pivotArea dataOnly="0" labelOnly="1" outline="0" fieldPosition="0">
        <references count="9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1"/>
          </reference>
          <reference field="22" count="1" selected="0">
            <x v="32"/>
          </reference>
        </references>
      </pivotArea>
    </format>
    <format dxfId="26649">
      <pivotArea dataOnly="0" labelOnly="1" outline="0" fieldPosition="0">
        <references count="9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3"/>
          </reference>
          <reference field="22" count="1" selected="0">
            <x v="14"/>
          </reference>
        </references>
      </pivotArea>
    </format>
    <format dxfId="26648">
      <pivotArea dataOnly="0" labelOnly="1" outline="0" fieldPosition="0">
        <references count="9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"/>
          </reference>
          <reference field="22" count="1" selected="0">
            <x v="34"/>
          </reference>
        </references>
      </pivotArea>
    </format>
    <format dxfId="26647">
      <pivotArea dataOnly="0" labelOnly="1" outline="0" fieldPosition="0">
        <references count="9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7"/>
          </reference>
          <reference field="20" count="1" selected="0">
            <x v="1"/>
          </reference>
          <reference field="21" count="1">
            <x v="15"/>
          </reference>
          <reference field="22" count="1" selected="0">
            <x v="16"/>
          </reference>
        </references>
      </pivotArea>
    </format>
    <format dxfId="26646">
      <pivotArea dataOnly="0" labelOnly="1" outline="0" fieldPosition="0">
        <references count="9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8"/>
          </reference>
          <reference field="22" count="1" selected="0">
            <x v="40"/>
          </reference>
        </references>
      </pivotArea>
    </format>
    <format dxfId="26645">
      <pivotArea dataOnly="0" labelOnly="1" outline="0" fieldPosition="0">
        <references count="9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0" count="1" selected="0">
            <x v="4"/>
          </reference>
          <reference field="21" count="1">
            <x v="8"/>
          </reference>
          <reference field="22" count="1" selected="0">
            <x v="58"/>
          </reference>
        </references>
      </pivotArea>
    </format>
    <format dxfId="26644">
      <pivotArea dataOnly="0" labelOnly="1" outline="0" fieldPosition="0">
        <references count="9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20" count="1" selected="0">
            <x v="4"/>
          </reference>
          <reference field="21" count="1">
            <x v="9"/>
          </reference>
          <reference field="22" count="1" selected="0">
            <x v="59"/>
          </reference>
        </references>
      </pivotArea>
    </format>
    <format dxfId="26643">
      <pivotArea dataOnly="0" labelOnly="1" outline="0" fieldPosition="0">
        <references count="9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24"/>
          </reference>
          <reference field="22" count="1" selected="0">
            <x v="20"/>
          </reference>
        </references>
      </pivotArea>
    </format>
    <format dxfId="26642">
      <pivotArea dataOnly="0" labelOnly="1" outline="0" fieldPosition="0">
        <references count="9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20" count="1" selected="0">
            <x v="4"/>
          </reference>
          <reference field="21" count="1">
            <x v="26"/>
          </reference>
          <reference field="22" count="1" selected="0">
            <x v="57"/>
          </reference>
        </references>
      </pivotArea>
    </format>
    <format dxfId="26641">
      <pivotArea dataOnly="0" labelOnly="1" outline="0" fieldPosition="0">
        <references count="9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7"/>
          </reference>
          <reference field="22" count="1" selected="0">
            <x v="50"/>
          </reference>
        </references>
      </pivotArea>
    </format>
    <format dxfId="26640">
      <pivotArea dataOnly="0" labelOnly="1" outline="0" fieldPosition="0">
        <references count="9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1"/>
          </reference>
          <reference field="22" count="1" selected="0">
            <x v="47"/>
          </reference>
        </references>
      </pivotArea>
    </format>
    <format dxfId="26639">
      <pivotArea dataOnly="0" labelOnly="1" outline="0" fieldPosition="0">
        <references count="9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20" count="1" selected="0">
            <x v="4"/>
          </reference>
          <reference field="21" count="1">
            <x v="32"/>
          </reference>
          <reference field="22" count="1" selected="0">
            <x v="9"/>
          </reference>
        </references>
      </pivotArea>
    </format>
    <format dxfId="26638">
      <pivotArea dataOnly="0" labelOnly="1" outline="0" fieldPosition="0">
        <references count="9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5"/>
          </reference>
          <reference field="22" count="1" selected="0">
            <x v="42"/>
          </reference>
        </references>
      </pivotArea>
    </format>
    <format dxfId="26637">
      <pivotArea dataOnly="0" labelOnly="1" outline="0" fieldPosition="0">
        <references count="9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20" count="1" selected="0">
            <x v="3"/>
          </reference>
          <reference field="21" count="1">
            <x v="23"/>
          </reference>
          <reference field="22" count="1" selected="0">
            <x v="10"/>
          </reference>
        </references>
      </pivotArea>
    </format>
    <format dxfId="26636">
      <pivotArea dataOnly="0" labelOnly="1" outline="0" fieldPosition="0">
        <references count="9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9"/>
          </reference>
          <reference field="22" count="1" selected="0">
            <x v="44"/>
          </reference>
        </references>
      </pivotArea>
    </format>
    <format dxfId="26635">
      <pivotArea dataOnly="0" labelOnly="1" outline="0" fieldPosition="0">
        <references count="9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0" count="1" selected="0">
            <x v="2"/>
          </reference>
          <reference field="21" count="1">
            <x v="30"/>
          </reference>
          <reference field="22" count="1" selected="0">
            <x v="4"/>
          </reference>
        </references>
      </pivotArea>
    </format>
    <format dxfId="26634">
      <pivotArea dataOnly="0" labelOnly="1" outline="0" fieldPosition="0">
        <references count="9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20" count="1" selected="0">
            <x v="2"/>
          </reference>
          <reference field="21" count="1">
            <x v="13"/>
          </reference>
          <reference field="22" count="1" selected="0">
            <x v="17"/>
          </reference>
        </references>
      </pivotArea>
    </format>
    <format dxfId="26633">
      <pivotArea dataOnly="0" labelOnly="1" outline="0" fieldPosition="0">
        <references count="9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5"/>
          </reference>
          <reference field="22" count="1" selected="0">
            <x v="53"/>
          </reference>
        </references>
      </pivotArea>
    </format>
    <format dxfId="26632">
      <pivotArea dataOnly="0" labelOnly="1" outline="0" fieldPosition="0">
        <references count="9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20" count="1" selected="0">
            <x v="3"/>
          </reference>
          <reference field="21" count="1">
            <x v="41"/>
          </reference>
          <reference field="22" count="1" selected="0">
            <x v="60"/>
          </reference>
        </references>
      </pivotArea>
    </format>
    <format dxfId="26631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26630">
      <pivotArea dataOnly="0" labelOnly="1" outline="0" fieldPosition="0">
        <references count="10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26629">
      <pivotArea dataOnly="0" labelOnly="1" outline="0" fieldPosition="0">
        <references count="10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6628">
      <pivotArea dataOnly="0" labelOnly="1" outline="0" fieldPosition="0">
        <references count="10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26627">
      <pivotArea dataOnly="0" labelOnly="1" outline="0" fieldPosition="0">
        <references count="10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26626">
      <pivotArea dataOnly="0" labelOnly="1" outline="0" fieldPosition="0">
        <references count="10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26625">
      <pivotArea dataOnly="0" labelOnly="1" outline="0" fieldPosition="0">
        <references count="10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12" count="1">
            <x v="1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26624">
      <pivotArea dataOnly="0" labelOnly="1" outline="0" fieldPosition="0">
        <references count="10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26623">
      <pivotArea dataOnly="0" labelOnly="1" outline="0" fieldPosition="0">
        <references count="10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26622">
      <pivotArea dataOnly="0" labelOnly="1" outline="0" fieldPosition="0">
        <references count="10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12" count="1">
            <x v="1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26621">
      <pivotArea dataOnly="0" labelOnly="1" outline="0" fieldPosition="0">
        <references count="10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26620">
      <pivotArea dataOnly="0" labelOnly="1" outline="0" fieldPosition="0">
        <references count="10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26619">
      <pivotArea dataOnly="0" labelOnly="1" outline="0" fieldPosition="0">
        <references count="10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26618">
      <pivotArea dataOnly="0" labelOnly="1" outline="0" fieldPosition="0">
        <references count="10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26617">
      <pivotArea dataOnly="0" labelOnly="1" outline="0" fieldPosition="0">
        <references count="10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12" count="1">
            <x v="0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26616">
      <pivotArea dataOnly="0" labelOnly="1" outline="0" fieldPosition="0">
        <references count="10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54"/>
          </reference>
        </references>
      </pivotArea>
    </format>
    <format dxfId="26615">
      <pivotArea dataOnly="0" labelOnly="1" outline="0" fieldPosition="0">
        <references count="10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18"/>
          </reference>
        </references>
      </pivotArea>
    </format>
    <format dxfId="26614">
      <pivotArea dataOnly="0" labelOnly="1" outline="0" fieldPosition="0">
        <references count="10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26613">
      <pivotArea dataOnly="0" labelOnly="1" outline="0" fieldPosition="0">
        <references count="10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12" count="1">
            <x v="0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26612">
      <pivotArea dataOnly="0" labelOnly="1" outline="0" fieldPosition="0">
        <references count="10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26611">
      <pivotArea dataOnly="0" labelOnly="1" outline="0" fieldPosition="0">
        <references count="10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26610">
      <pivotArea dataOnly="0" labelOnly="1" outline="0" fieldPosition="0">
        <references count="10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26609">
      <pivotArea dataOnly="0" labelOnly="1" outline="0" fieldPosition="0">
        <references count="10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26608">
      <pivotArea dataOnly="0" labelOnly="1" outline="0" fieldPosition="0">
        <references count="10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12" count="1">
            <x v="0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"/>
          </reference>
        </references>
      </pivotArea>
    </format>
    <format dxfId="26607">
      <pivotArea dataOnly="0" labelOnly="1" outline="0" fieldPosition="0">
        <references count="10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26606">
      <pivotArea dataOnly="0" labelOnly="1" outline="0" fieldPosition="0">
        <references count="10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26605">
      <pivotArea dataOnly="0" labelOnly="1" outline="0" fieldPosition="0">
        <references count="10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26604">
      <pivotArea dataOnly="0" labelOnly="1" outline="0" fieldPosition="0">
        <references count="10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12" count="1">
            <x v="2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603">
      <pivotArea dataOnly="0" labelOnly="1" outline="0" fieldPosition="0">
        <references count="10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12" count="1">
            <x v="3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602">
      <pivotArea dataOnly="0" labelOnly="1" outline="0" fieldPosition="0">
        <references count="10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12" count="1">
            <x v="4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601">
      <pivotArea dataOnly="0" labelOnly="1" outline="0" fieldPosition="0">
        <references count="10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12" count="1">
            <x v="5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600">
      <pivotArea dataOnly="0" labelOnly="1" outline="0" fieldPosition="0">
        <references count="10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26599">
      <pivotArea dataOnly="0" labelOnly="1" outline="0" fieldPosition="0">
        <references count="10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26598">
      <pivotArea dataOnly="0" labelOnly="1" outline="0" fieldPosition="0">
        <references count="10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12" count="1">
            <x v="1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26597">
      <pivotArea dataOnly="0" labelOnly="1" outline="0" fieldPosition="0">
        <references count="10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6596">
      <pivotArea dataOnly="0" labelOnly="1" outline="0" fieldPosition="0">
        <references count="10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26595">
      <pivotArea dataOnly="0" labelOnly="1" outline="0" fieldPosition="0">
        <references count="10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26594">
      <pivotArea dataOnly="0" labelOnly="1" outline="0" fieldPosition="0">
        <references count="10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6593">
      <pivotArea dataOnly="0" labelOnly="1" outline="0" fieldPosition="0">
        <references count="10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26592">
      <pivotArea dataOnly="0" labelOnly="1" outline="0" fieldPosition="0">
        <references count="10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12" count="1">
            <x v="0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26591">
      <pivotArea dataOnly="0" labelOnly="1" outline="0" fieldPosition="0">
        <references count="10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26590">
      <pivotArea dataOnly="0" labelOnly="1" outline="0" fieldPosition="0">
        <references count="10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26589">
      <pivotArea dataOnly="0" labelOnly="1" outline="0" fieldPosition="0">
        <references count="10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12" count="1">
            <x v="0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6588">
      <pivotArea dataOnly="0" labelOnly="1" outline="0" fieldPosition="0">
        <references count="10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6587">
      <pivotArea dataOnly="0" labelOnly="1" outline="0" fieldPosition="0">
        <references count="10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6586">
      <pivotArea dataOnly="0" labelOnly="1" outline="0" fieldPosition="0">
        <references count="10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26585">
      <pivotArea dataOnly="0" labelOnly="1" outline="0" fieldPosition="0">
        <references count="10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12" count="1">
            <x v="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26584">
      <pivotArea dataOnly="0" labelOnly="1" outline="0" fieldPosition="0">
        <references count="10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26583">
      <pivotArea dataOnly="0" labelOnly="1" outline="0" fieldPosition="0">
        <references count="10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12" count="1">
            <x v="0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26582">
      <pivotArea dataOnly="0" labelOnly="1" outline="0" fieldPosition="0">
        <references count="10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26581">
      <pivotArea dataOnly="0" labelOnly="1" outline="0" fieldPosition="0">
        <references count="10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12" count="1">
            <x v="0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26580">
      <pivotArea dataOnly="0" labelOnly="1" outline="0" fieldPosition="0">
        <references count="10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26579">
      <pivotArea dataOnly="0" labelOnly="1" outline="0" fieldPosition="0">
        <references count="10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26578">
      <pivotArea dataOnly="0" labelOnly="1" outline="0" fieldPosition="0">
        <references count="10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26577">
      <pivotArea dataOnly="0" labelOnly="1" outline="0" fieldPosition="0">
        <references count="10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12" count="1">
            <x v="2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26576">
      <pivotArea dataOnly="0" labelOnly="1" outline="0" fieldPosition="0">
        <references count="10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26575">
      <pivotArea dataOnly="0" labelOnly="1" outline="0" fieldPosition="0">
        <references count="10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12" count="1">
            <x v="0"/>
          </reference>
          <reference field="20" count="1" selected="0">
            <x v="3"/>
          </reference>
          <reference field="21" count="1" selected="0">
            <x v="41"/>
          </reference>
          <reference field="22" count="1" selected="0">
            <x v="60"/>
          </reference>
        </references>
      </pivotArea>
    </format>
    <format dxfId="26574">
      <pivotArea dataOnly="0" labelOnly="1" outline="0" fieldPosition="0">
        <references count="11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9" count="1">
            <x v="62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26573">
      <pivotArea dataOnly="0" labelOnly="1" outline="0" fieldPosition="0">
        <references count="11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9" count="1">
            <x v="48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26572">
      <pivotArea dataOnly="0" labelOnly="1" outline="0" fieldPosition="0">
        <references count="11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9" count="1">
            <x v="59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6571">
      <pivotArea dataOnly="0" labelOnly="1" outline="0" fieldPosition="0">
        <references count="11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9" count="1">
            <x v="3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40"/>
          </reference>
          <reference field="22" count="1" selected="0">
            <x v="11"/>
          </reference>
        </references>
      </pivotArea>
    </format>
    <format dxfId="26570">
      <pivotArea dataOnly="0" labelOnly="1" outline="0" fieldPosition="0">
        <references count="11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9" count="1">
            <x v="2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26569">
      <pivotArea dataOnly="0" labelOnly="1" outline="0" fieldPosition="0">
        <references count="11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4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26568">
      <pivotArea dataOnly="0" labelOnly="1" outline="0" fieldPosition="0">
        <references count="11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9" count="1">
            <x v="18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26567">
      <pivotArea dataOnly="0" labelOnly="1" outline="0" fieldPosition="0">
        <references count="11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9" count="1">
            <x v="38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26566">
      <pivotArea dataOnly="0" labelOnly="1" outline="0" fieldPosition="0">
        <references count="11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9" count="1">
            <x v="47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26565">
      <pivotArea dataOnly="0" labelOnly="1" outline="0" fieldPosition="0">
        <references count="11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9" count="1">
            <x v="4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26564">
      <pivotArea dataOnly="0" labelOnly="1" outline="0" fieldPosition="0">
        <references count="11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27"/>
          </reference>
          <reference field="6" count="1" selected="0">
            <x v="0"/>
          </reference>
          <reference field="9" count="1">
            <x v="36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5"/>
          </reference>
          <reference field="22" count="1" selected="0">
            <x v="33"/>
          </reference>
        </references>
      </pivotArea>
    </format>
    <format dxfId="26563">
      <pivotArea dataOnly="0" labelOnly="1" outline="0" fieldPosition="0">
        <references count="11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9" count="1">
            <x v="20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26562">
      <pivotArea dataOnly="0" labelOnly="1" outline="0" fieldPosition="0">
        <references count="11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9" count="1">
            <x v="16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26561">
      <pivotArea dataOnly="0" labelOnly="1" outline="0" fieldPosition="0">
        <references count="11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9" count="1">
            <x v="49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26560">
      <pivotArea dataOnly="0" labelOnly="1" outline="0" fieldPosition="0">
        <references count="11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9" count="1">
            <x v="1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2"/>
          </reference>
          <reference field="22" count="1" selected="0">
            <x v="27"/>
          </reference>
        </references>
      </pivotArea>
    </format>
    <format dxfId="26559">
      <pivotArea dataOnly="0" labelOnly="1" outline="0" fieldPosition="0">
        <references count="11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9" count="1">
            <x v="40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26558">
      <pivotArea dataOnly="0" labelOnly="1" outline="0" fieldPosition="0">
        <references count="11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9" count="1">
            <x v="28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26557">
      <pivotArea dataOnly="0" labelOnly="1" outline="0" fieldPosition="0">
        <references count="11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35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26556">
      <pivotArea dataOnly="0" labelOnly="1" outline="0" fieldPosition="0">
        <references count="11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9" count="1">
            <x v="5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54"/>
          </reference>
        </references>
      </pivotArea>
    </format>
    <format dxfId="26555">
      <pivotArea dataOnly="0" labelOnly="1" outline="0" fieldPosition="0">
        <references count="11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9" count="1">
            <x v="55"/>
          </reference>
          <reference field="12" count="1" selected="0">
            <x v="4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18"/>
          </reference>
        </references>
      </pivotArea>
    </format>
    <format dxfId="26554">
      <pivotArea dataOnly="0" labelOnly="1" outline="0" fieldPosition="0">
        <references count="11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9" count="1">
            <x v="24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26553">
      <pivotArea dataOnly="0" labelOnly="1" outline="0" fieldPosition="0">
        <references count="11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9" count="1">
            <x v="65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26552">
      <pivotArea dataOnly="0" labelOnly="1" outline="0" fieldPosition="0">
        <references count="11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9" count="1">
            <x v="3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26551">
      <pivotArea dataOnly="0" labelOnly="1" outline="0" fieldPosition="0">
        <references count="11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9" count="1">
            <x v="25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26550">
      <pivotArea dataOnly="0" labelOnly="1" outline="0" fieldPosition="0">
        <references count="11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9" count="1">
            <x v="46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26549">
      <pivotArea dataOnly="0" labelOnly="1" outline="0" fieldPosition="0">
        <references count="11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9" count="1">
            <x v="34"/>
          </reference>
          <reference field="12" count="1" selected="0">
            <x v="5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26548">
      <pivotArea dataOnly="0" labelOnly="1" outline="0" fieldPosition="0">
        <references count="11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9" count="1">
            <x v="43"/>
          </reference>
          <reference field="12" count="1" selected="0">
            <x v="0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"/>
          </reference>
        </references>
      </pivotArea>
    </format>
    <format dxfId="26547">
      <pivotArea dataOnly="0" labelOnly="1" outline="0" fieldPosition="0">
        <references count="11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9" count="1">
            <x v="2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26546">
      <pivotArea dataOnly="0" labelOnly="1" outline="0" fieldPosition="0">
        <references count="11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9" count="1">
            <x v="15"/>
          </reference>
          <reference field="12" count="1" selected="0">
            <x v="2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26545">
      <pivotArea dataOnly="0" labelOnly="1" outline="0" fieldPosition="0">
        <references count="11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9" count="1">
            <x v="17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26544">
      <pivotArea dataOnly="0" labelOnly="1" outline="0" fieldPosition="0">
        <references count="11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9" count="1">
            <x v="22"/>
          </reference>
          <reference field="12" count="1" selected="0">
            <x v="2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543">
      <pivotArea dataOnly="0" labelOnly="1" outline="0" fieldPosition="0">
        <references count="11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9" count="1">
            <x v="30"/>
          </reference>
          <reference field="12" count="1" selected="0">
            <x v="3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542">
      <pivotArea dataOnly="0" labelOnly="1" outline="0" fieldPosition="0">
        <references count="11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9" count="1">
            <x v="41"/>
          </reference>
          <reference field="12" count="1" selected="0">
            <x v="4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541">
      <pivotArea dataOnly="0" labelOnly="1" outline="0" fieldPosition="0">
        <references count="11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9" count="1">
            <x v="50"/>
          </reference>
          <reference field="12" count="1" selected="0">
            <x v="5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540">
      <pivotArea dataOnly="0" labelOnly="1" outline="0" fieldPosition="0">
        <references count="11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9" count="1">
            <x v="19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26539">
      <pivotArea dataOnly="0" labelOnly="1" outline="0" fieldPosition="0">
        <references count="11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9" count="1">
            <x v="0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26538">
      <pivotArea dataOnly="0" labelOnly="1" outline="0" fieldPosition="0">
        <references count="11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9" count="1">
            <x v="51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26537">
      <pivotArea dataOnly="0" labelOnly="1" outline="0" fieldPosition="0">
        <references count="11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9" count="1">
            <x v="60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6536">
      <pivotArea dataOnly="0" labelOnly="1" outline="0" fieldPosition="0">
        <references count="11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9" count="1">
            <x v="54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26535">
      <pivotArea dataOnly="0" labelOnly="1" outline="0" fieldPosition="0">
        <references count="11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9" count="1">
            <x v="37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26534">
      <pivotArea dataOnly="0" labelOnly="1" outline="0" fieldPosition="0">
        <references count="11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9" count="1">
            <x v="6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6533">
      <pivotArea dataOnly="0" labelOnly="1" outline="0" fieldPosition="0">
        <references count="11">
          <reference field="0" count="1" selected="0">
            <x v="4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0"/>
          </reference>
          <reference field="9" count="1">
            <x v="7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6532">
      <pivotArea dataOnly="0" labelOnly="1" outline="0" fieldPosition="0">
        <references count="11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9" count="1">
            <x v="45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26531">
      <pivotArea dataOnly="0" labelOnly="1" outline="0" fieldPosition="0">
        <references count="11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9" count="1">
            <x v="26"/>
          </reference>
          <reference field="12" count="1" selected="0">
            <x v="0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26530">
      <pivotArea dataOnly="0" labelOnly="1" outline="0" fieldPosition="0">
        <references count="11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9" count="1">
            <x v="58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26529">
      <pivotArea dataOnly="0" labelOnly="1" outline="0" fieldPosition="0">
        <references count="11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7"/>
          </reference>
          <reference field="9" count="1">
            <x v="23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16"/>
          </reference>
        </references>
      </pivotArea>
    </format>
    <format dxfId="26528">
      <pivotArea dataOnly="0" labelOnly="1" outline="0" fieldPosition="0">
        <references count="11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9" count="1">
            <x v="29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26527">
      <pivotArea dataOnly="0" labelOnly="1" outline="0" fieldPosition="0">
        <references count="11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9" count="1">
            <x v="65"/>
          </reference>
          <reference field="12" count="1" selected="0">
            <x v="0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6526">
      <pivotArea dataOnly="0" labelOnly="1" outline="0" fieldPosition="0">
        <references count="11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9" count="1">
            <x v="57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6525">
      <pivotArea dataOnly="0" labelOnly="1" outline="0" fieldPosition="0">
        <references count="11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9" count="1">
            <x v="56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6524">
      <pivotArea dataOnly="0" labelOnly="1" outline="0" fieldPosition="0">
        <references count="11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9" count="1">
            <x v="42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26523">
      <pivotArea dataOnly="0" labelOnly="1" outline="0" fieldPosition="0">
        <references count="11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9" count="1">
            <x v="44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8"/>
          </reference>
          <reference field="22" count="1" selected="0">
            <x v="58"/>
          </reference>
        </references>
      </pivotArea>
    </format>
    <format dxfId="26522">
      <pivotArea dataOnly="0" labelOnly="1" outline="0" fieldPosition="0">
        <references count="11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9" count="1">
            <x v="53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26521">
      <pivotArea dataOnly="0" labelOnly="1" outline="0" fieldPosition="0">
        <references count="11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9" count="1">
            <x v="52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26520">
      <pivotArea dataOnly="0" labelOnly="1" outline="0" fieldPosition="0">
        <references count="11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9" count="1">
            <x v="8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26519">
      <pivotArea dataOnly="0" labelOnly="1" outline="0" fieldPosition="0">
        <references count="11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9" count="1">
            <x v="21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26518">
      <pivotArea dataOnly="0" labelOnly="1" outline="0" fieldPosition="0">
        <references count="11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9" count="1">
            <x v="39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26517">
      <pivotArea dataOnly="0" labelOnly="1" outline="0" fieldPosition="0">
        <references count="11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9" count="1">
            <x v="31"/>
          </reference>
          <reference field="12" count="1" selected="0">
            <x v="0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26516">
      <pivotArea dataOnly="0" labelOnly="1" outline="0" fieldPosition="0">
        <references count="11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9" count="1">
            <x v="63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26515">
      <pivotArea dataOnly="0" labelOnly="1" outline="0" fieldPosition="0">
        <references count="11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9" count="1">
            <x v="32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26514">
      <pivotArea dataOnly="0" labelOnly="1" outline="0" fieldPosition="0">
        <references count="11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9" count="1">
            <x v="64"/>
          </reference>
          <reference field="12" count="1" selected="0">
            <x v="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26513">
      <pivotArea dataOnly="0" labelOnly="1" outline="0" fieldPosition="0">
        <references count="11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9" count="1">
            <x v="12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26512">
      <pivotArea dataOnly="0" labelOnly="1" outline="0" fieldPosition="0">
        <references count="11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9" count="1">
            <x v="11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26511">
      <pivotArea dataOnly="0" labelOnly="1" outline="0" fieldPosition="0">
        <references count="11">
          <reference field="0" count="1" selected="0">
            <x v="6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9"/>
          </reference>
          <reference field="6" count="1" selected="0">
            <x v="0"/>
          </reference>
          <reference field="9" count="1">
            <x v="10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0"/>
          </reference>
        </references>
      </pivotArea>
    </format>
    <format dxfId="26510">
      <pivotArea dataOnly="0" labelOnly="1" outline="0" fieldPosition="0">
        <references count="11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10"/>
          </reference>
          <reference field="6" count="1" selected="0">
            <x v="0"/>
          </reference>
          <reference field="9" count="1">
            <x v="9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1"/>
          </reference>
        </references>
      </pivotArea>
    </format>
    <format dxfId="26509">
      <pivotArea dataOnly="0" labelOnly="1" outline="0" fieldPosition="0">
        <references count="11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9" count="1">
            <x v="13"/>
          </reference>
          <reference field="12" count="1" selected="0">
            <x v="2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26508">
      <pivotArea dataOnly="0" labelOnly="1" outline="0" fieldPosition="0">
        <references count="11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9" count="1">
            <x v="61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26507">
      <pivotArea dataOnly="0" labelOnly="1" outline="0" fieldPosition="0">
        <references count="11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9" count="1">
            <x v="65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41"/>
          </reference>
          <reference field="22" count="1" selected="0">
            <x v="60"/>
          </reference>
        </references>
      </pivotArea>
    </format>
    <format dxfId="26506">
      <pivotArea dataOnly="0" labelOnly="1" outline="0" fieldPosition="0">
        <references count="12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9" count="1" selected="0">
            <x v="62"/>
          </reference>
          <reference field="10" count="1">
            <x v="6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26505">
      <pivotArea dataOnly="0" labelOnly="1" outline="0" fieldPosition="0">
        <references count="12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9" count="1" selected="0">
            <x v="48"/>
          </reference>
          <reference field="10" count="1">
            <x v="29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26504">
      <pivotArea dataOnly="0" labelOnly="1" outline="0" fieldPosition="0">
        <references count="12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9" count="1" selected="0">
            <x v="59"/>
          </reference>
          <reference field="10" count="1">
            <x v="51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6503">
      <pivotArea dataOnly="0" labelOnly="1" outline="0" fieldPosition="0">
        <references count="12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9" count="1" selected="0">
            <x v="33"/>
          </reference>
          <reference field="10" count="1">
            <x v="5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40"/>
          </reference>
          <reference field="22" count="1" selected="0">
            <x v="11"/>
          </reference>
        </references>
      </pivotArea>
    </format>
    <format dxfId="26502">
      <pivotArea dataOnly="0" labelOnly="1" outline="0" fieldPosition="0">
        <references count="12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9" count="1" selected="0">
            <x v="27"/>
          </reference>
          <reference field="10" count="1">
            <x v="40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26501">
      <pivotArea dataOnly="0" labelOnly="1" outline="0" fieldPosition="0">
        <references count="12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9" count="1" selected="0">
            <x v="14"/>
          </reference>
          <reference field="10" count="1">
            <x v="49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26500">
      <pivotArea dataOnly="0" labelOnly="1" outline="0" fieldPosition="0">
        <references count="12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9" count="1" selected="0">
            <x v="18"/>
          </reference>
          <reference field="10" count="1">
            <x v="25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26499">
      <pivotArea dataOnly="0" labelOnly="1" outline="0" fieldPosition="0">
        <references count="12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9" count="1" selected="0">
            <x v="38"/>
          </reference>
          <reference field="10" count="1">
            <x v="30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26498">
      <pivotArea dataOnly="0" labelOnly="1" outline="0" fieldPosition="0">
        <references count="12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9" count="1" selected="0">
            <x v="47"/>
          </reference>
          <reference field="10" count="1">
            <x v="4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26497">
      <pivotArea dataOnly="0" labelOnly="1" outline="0" fieldPosition="0">
        <references count="12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9" count="1" selected="0">
            <x v="4"/>
          </reference>
          <reference field="10" count="1">
            <x v="39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26496">
      <pivotArea dataOnly="0" labelOnly="1" outline="0" fieldPosition="0">
        <references count="12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27"/>
          </reference>
          <reference field="6" count="1" selected="0">
            <x v="0"/>
          </reference>
          <reference field="9" count="1" selected="0">
            <x v="36"/>
          </reference>
          <reference field="10" count="1">
            <x v="34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5"/>
          </reference>
          <reference field="22" count="1" selected="0">
            <x v="33"/>
          </reference>
        </references>
      </pivotArea>
    </format>
    <format dxfId="26495">
      <pivotArea dataOnly="0" labelOnly="1" outline="0" fieldPosition="0">
        <references count="12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9" count="1" selected="0">
            <x v="20"/>
          </reference>
          <reference field="10" count="1">
            <x v="7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26494">
      <pivotArea dataOnly="0" labelOnly="1" outline="0" fieldPosition="0">
        <references count="12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9" count="1" selected="0">
            <x v="16"/>
          </reference>
          <reference field="10" count="1">
            <x v="6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26493">
      <pivotArea dataOnly="0" labelOnly="1" outline="0" fieldPosition="0">
        <references count="12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9" count="1" selected="0">
            <x v="49"/>
          </reference>
          <reference field="10" count="1">
            <x v="11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26492">
      <pivotArea dataOnly="0" labelOnly="1" outline="0" fieldPosition="0">
        <references count="12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9" count="1" selected="0">
            <x v="1"/>
          </reference>
          <reference field="10" count="1">
            <x v="57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2"/>
          </reference>
          <reference field="22" count="1" selected="0">
            <x v="27"/>
          </reference>
        </references>
      </pivotArea>
    </format>
    <format dxfId="26491">
      <pivotArea dataOnly="0" labelOnly="1" outline="0" fieldPosition="0">
        <references count="12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9" count="1" selected="0">
            <x v="40"/>
          </reference>
          <reference field="10" count="1">
            <x v="14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26490">
      <pivotArea dataOnly="0" labelOnly="1" outline="0" fieldPosition="0">
        <references count="12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9" count="1" selected="0">
            <x v="28"/>
          </reference>
          <reference field="10" count="1">
            <x v="3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26489">
      <pivotArea dataOnly="0" labelOnly="1" outline="0" fieldPosition="0">
        <references count="12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9" count="1" selected="0">
            <x v="35"/>
          </reference>
          <reference field="10" count="1">
            <x v="2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26488">
      <pivotArea dataOnly="0" labelOnly="1" outline="0" fieldPosition="0">
        <references count="12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9" count="1" selected="0">
            <x v="5"/>
          </reference>
          <reference field="10" count="1">
            <x v="9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54"/>
          </reference>
        </references>
      </pivotArea>
    </format>
    <format dxfId="26487">
      <pivotArea dataOnly="0" labelOnly="1" outline="0" fieldPosition="0">
        <references count="12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9" count="1" selected="0">
            <x v="55"/>
          </reference>
          <reference field="10" count="1">
            <x v="61"/>
          </reference>
          <reference field="12" count="1" selected="0">
            <x v="4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18"/>
          </reference>
        </references>
      </pivotArea>
    </format>
    <format dxfId="26486">
      <pivotArea dataOnly="0" labelOnly="1" outline="0" fieldPosition="0">
        <references count="12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9" count="1" selected="0">
            <x v="24"/>
          </reference>
          <reference field="10" count="1">
            <x v="60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26485">
      <pivotArea dataOnly="0" labelOnly="1" outline="0" fieldPosition="0">
        <references count="12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9" count="1" selected="0">
            <x v="65"/>
          </reference>
          <reference field="10" count="1">
            <x v="64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26484">
      <pivotArea dataOnly="0" labelOnly="1" outline="0" fieldPosition="0">
        <references count="12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9" count="1" selected="0">
            <x v="3"/>
          </reference>
          <reference field="10" count="1">
            <x v="38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26483">
      <pivotArea dataOnly="0" labelOnly="1" outline="0" fieldPosition="0">
        <references count="12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9" count="1" selected="0">
            <x v="25"/>
          </reference>
          <reference field="10" count="1">
            <x v="4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26482">
      <pivotArea dataOnly="0" labelOnly="1" outline="0" fieldPosition="0">
        <references count="12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9" count="1" selected="0">
            <x v="46"/>
          </reference>
          <reference field="10" count="1">
            <x v="5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26481">
      <pivotArea dataOnly="0" labelOnly="1" outline="0" fieldPosition="0">
        <references count="12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9" count="1" selected="0">
            <x v="34"/>
          </reference>
          <reference field="10" count="1">
            <x v="41"/>
          </reference>
          <reference field="12" count="1" selected="0">
            <x v="5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26480">
      <pivotArea dataOnly="0" labelOnly="1" outline="0" fieldPosition="0">
        <references count="12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9" count="1" selected="0">
            <x v="43"/>
          </reference>
          <reference field="10" count="1">
            <x v="31"/>
          </reference>
          <reference field="12" count="1" selected="0">
            <x v="0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"/>
          </reference>
        </references>
      </pivotArea>
    </format>
    <format dxfId="26479">
      <pivotArea dataOnly="0" labelOnly="1" outline="0" fieldPosition="0">
        <references count="12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9" count="1" selected="0">
            <x v="2"/>
          </reference>
          <reference field="10" count="1">
            <x v="0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26478">
      <pivotArea dataOnly="0" labelOnly="1" outline="0" fieldPosition="0">
        <references count="12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9" count="1" selected="0">
            <x v="15"/>
          </reference>
          <reference field="10" count="1">
            <x v="15"/>
          </reference>
          <reference field="12" count="1" selected="0">
            <x v="2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26477">
      <pivotArea dataOnly="0" labelOnly="1" outline="0" fieldPosition="0">
        <references count="12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9" count="1" selected="0">
            <x v="17"/>
          </reference>
          <reference field="10" count="1">
            <x v="20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26476">
      <pivotArea dataOnly="0" labelOnly="1" outline="0" fieldPosition="0">
        <references count="12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9" count="1" selected="0">
            <x v="22"/>
          </reference>
          <reference field="10" count="1">
            <x v="18"/>
          </reference>
          <reference field="12" count="1" selected="0">
            <x v="2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475">
      <pivotArea dataOnly="0" labelOnly="1" outline="0" fieldPosition="0">
        <references count="12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9" count="1" selected="0">
            <x v="30"/>
          </reference>
          <reference field="10" count="1">
            <x v="23"/>
          </reference>
          <reference field="12" count="1" selected="0">
            <x v="3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474">
      <pivotArea dataOnly="0" labelOnly="1" outline="0" fieldPosition="0">
        <references count="12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9" count="1" selected="0">
            <x v="41"/>
          </reference>
          <reference field="10" count="1">
            <x v="28"/>
          </reference>
          <reference field="12" count="1" selected="0">
            <x v="4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473">
      <pivotArea dataOnly="0" labelOnly="1" outline="0" fieldPosition="0">
        <references count="12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9" count="1" selected="0">
            <x v="50"/>
          </reference>
          <reference field="10" count="1">
            <x v="35"/>
          </reference>
          <reference field="12" count="1" selected="0">
            <x v="5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472">
      <pivotArea dataOnly="0" labelOnly="1" outline="0" fieldPosition="0">
        <references count="12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9" count="1" selected="0">
            <x v="19"/>
          </reference>
          <reference field="10" count="1">
            <x v="19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26471">
      <pivotArea dataOnly="0" labelOnly="1" outline="0" fieldPosition="0">
        <references count="12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9" count="1" selected="0">
            <x v="0"/>
          </reference>
          <reference field="10" count="1">
            <x v="56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26470">
      <pivotArea dataOnly="0" labelOnly="1" outline="0" fieldPosition="0">
        <references count="12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9" count="1" selected="0">
            <x v="51"/>
          </reference>
          <reference field="10" count="1">
            <x v="1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26469">
      <pivotArea dataOnly="0" labelOnly="1" outline="0" fieldPosition="0">
        <references count="12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9" count="1" selected="0">
            <x v="60"/>
          </reference>
          <reference field="10" count="1">
            <x v="52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6468">
      <pivotArea dataOnly="0" labelOnly="1" outline="0" fieldPosition="0">
        <references count="12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9" count="1" selected="0">
            <x v="54"/>
          </reference>
          <reference field="10" count="1">
            <x v="26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26467">
      <pivotArea dataOnly="0" labelOnly="1" outline="0" fieldPosition="0">
        <references count="12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9" count="1" selected="0">
            <x v="37"/>
          </reference>
          <reference field="10" count="1">
            <x v="50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26466">
      <pivotArea dataOnly="0" labelOnly="1" outline="0" fieldPosition="0">
        <references count="12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9" count="1" selected="0">
            <x v="6"/>
          </reference>
          <reference field="10" count="1">
            <x v="46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6465">
      <pivotArea dataOnly="0" labelOnly="1" outline="0" fieldPosition="0">
        <references count="12">
          <reference field="0" count="1" selected="0">
            <x v="4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0"/>
          </reference>
          <reference field="9" count="1" selected="0">
            <x v="7"/>
          </reference>
          <reference field="10" count="1">
            <x v="45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6464">
      <pivotArea dataOnly="0" labelOnly="1" outline="0" fieldPosition="0">
        <references count="12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9" count="1" selected="0">
            <x v="45"/>
          </reference>
          <reference field="10" count="1">
            <x v="3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26463">
      <pivotArea dataOnly="0" labelOnly="1" outline="0" fieldPosition="0">
        <references count="12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9" count="1" selected="0">
            <x v="26"/>
          </reference>
          <reference field="10" count="1">
            <x v="13"/>
          </reference>
          <reference field="12" count="1" selected="0">
            <x v="0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26462">
      <pivotArea dataOnly="0" labelOnly="1" outline="0" fieldPosition="0">
        <references count="12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9" count="1" selected="0">
            <x v="58"/>
          </reference>
          <reference field="10" count="1">
            <x v="48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26461">
      <pivotArea dataOnly="0" labelOnly="1" outline="0" fieldPosition="0">
        <references count="12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7"/>
          </reference>
          <reference field="9" count="1" selected="0">
            <x v="23"/>
          </reference>
          <reference field="10" count="1">
            <x v="36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16"/>
          </reference>
        </references>
      </pivotArea>
    </format>
    <format dxfId="26460">
      <pivotArea dataOnly="0" labelOnly="1" outline="0" fieldPosition="0">
        <references count="12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9" count="1" selected="0">
            <x v="29"/>
          </reference>
          <reference field="10" count="1">
            <x v="3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26459">
      <pivotArea dataOnly="0" labelOnly="1" outline="0" fieldPosition="0">
        <references count="12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9" count="1" selected="0">
            <x v="65"/>
          </reference>
          <reference field="10" count="1">
            <x v="64"/>
          </reference>
          <reference field="12" count="1" selected="0">
            <x v="0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6458">
      <pivotArea dataOnly="0" labelOnly="1" outline="0" fieldPosition="0">
        <references count="12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9" count="1" selected="0">
            <x v="57"/>
          </reference>
          <reference field="10" count="1">
            <x v="44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6457">
      <pivotArea dataOnly="0" labelOnly="1" outline="0" fieldPosition="0">
        <references count="12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9" count="1" selected="0">
            <x v="56"/>
          </reference>
          <reference field="10" count="1">
            <x v="42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6456">
      <pivotArea dataOnly="0" labelOnly="1" outline="0" fieldPosition="0">
        <references count="12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9" count="1" selected="0">
            <x v="42"/>
          </reference>
          <reference field="10" count="1">
            <x v="4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26455">
      <pivotArea dataOnly="0" labelOnly="1" outline="0" fieldPosition="0">
        <references count="12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9" count="1" selected="0">
            <x v="44"/>
          </reference>
          <reference field="10" count="1">
            <x v="59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8"/>
          </reference>
          <reference field="22" count="1" selected="0">
            <x v="58"/>
          </reference>
        </references>
      </pivotArea>
    </format>
    <format dxfId="26454">
      <pivotArea dataOnly="0" labelOnly="1" outline="0" fieldPosition="0">
        <references count="12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9" count="1" selected="0">
            <x v="53"/>
          </reference>
          <reference field="10" count="1">
            <x v="58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26453">
      <pivotArea dataOnly="0" labelOnly="1" outline="0" fieldPosition="0">
        <references count="12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9" count="1" selected="0">
            <x v="52"/>
          </reference>
          <reference field="10" count="1">
            <x v="54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26452">
      <pivotArea dataOnly="0" labelOnly="1" outline="0" fieldPosition="0">
        <references count="12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9" count="1" selected="0">
            <x v="8"/>
          </reference>
          <reference field="10" count="1">
            <x v="8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26451">
      <pivotArea dataOnly="0" labelOnly="1" outline="0" fieldPosition="0">
        <references count="12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9" count="1" selected="0">
            <x v="21"/>
          </reference>
          <reference field="10" count="1">
            <x v="24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26450">
      <pivotArea dataOnly="0" labelOnly="1" outline="0" fieldPosition="0">
        <references count="12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9" count="1" selected="0">
            <x v="39"/>
          </reference>
          <reference field="10" count="1">
            <x v="16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26449">
      <pivotArea dataOnly="0" labelOnly="1" outline="0" fieldPosition="0">
        <references count="12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9" count="1" selected="0">
            <x v="31"/>
          </reference>
          <reference field="10" count="1">
            <x v="22"/>
          </reference>
          <reference field="12" count="1" selected="0">
            <x v="0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26448">
      <pivotArea dataOnly="0" labelOnly="1" outline="0" fieldPosition="0">
        <references count="12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9" count="1" selected="0">
            <x v="63"/>
          </reference>
          <reference field="10" count="1">
            <x v="27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26447">
      <pivotArea dataOnly="0" labelOnly="1" outline="0" fieldPosition="0">
        <references count="12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9" count="1" selected="0">
            <x v="32"/>
          </reference>
          <reference field="10" count="1">
            <x v="64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26446">
      <pivotArea dataOnly="0" labelOnly="1" outline="0" fieldPosition="0">
        <references count="12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9" count="1" selected="0">
            <x v="64"/>
          </reference>
          <reference field="10" count="1">
            <x v="62"/>
          </reference>
          <reference field="12" count="1" selected="0">
            <x v="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26445">
      <pivotArea dataOnly="0" labelOnly="1" outline="0" fieldPosition="0">
        <references count="12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9" count="1" selected="0">
            <x v="12"/>
          </reference>
          <reference field="10" count="1">
            <x v="10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26444">
      <pivotArea dataOnly="0" labelOnly="1" outline="0" fieldPosition="0">
        <references count="12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9" count="1" selected="0">
            <x v="11"/>
          </reference>
          <reference field="10" count="1">
            <x v="12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26443">
      <pivotArea dataOnly="0" labelOnly="1" outline="0" fieldPosition="0">
        <references count="12">
          <reference field="0" count="1" selected="0">
            <x v="6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9"/>
          </reference>
          <reference field="6" count="1" selected="0">
            <x v="0"/>
          </reference>
          <reference field="9" count="1" selected="0">
            <x v="10"/>
          </reference>
          <reference field="10" count="1">
            <x v="17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0"/>
          </reference>
        </references>
      </pivotArea>
    </format>
    <format dxfId="26442">
      <pivotArea dataOnly="0" labelOnly="1" outline="0" fieldPosition="0">
        <references count="12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10"/>
          </reference>
          <reference field="6" count="1" selected="0">
            <x v="0"/>
          </reference>
          <reference field="9" count="1" selected="0">
            <x v="9"/>
          </reference>
          <reference field="10" count="1">
            <x v="21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1"/>
          </reference>
        </references>
      </pivotArea>
    </format>
    <format dxfId="26441">
      <pivotArea dataOnly="0" labelOnly="1" outline="0" fieldPosition="0">
        <references count="12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9" count="1" selected="0">
            <x v="13"/>
          </reference>
          <reference field="10" count="1">
            <x v="32"/>
          </reference>
          <reference field="12" count="1" selected="0">
            <x v="2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26440">
      <pivotArea dataOnly="0" labelOnly="1" outline="0" fieldPosition="0">
        <references count="12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9" count="1" selected="0">
            <x v="61"/>
          </reference>
          <reference field="10" count="1">
            <x v="55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26439">
      <pivotArea dataOnly="0" labelOnly="1" outline="0" fieldPosition="0">
        <references count="12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9" count="1" selected="0">
            <x v="65"/>
          </reference>
          <reference field="10" count="1">
            <x v="64"/>
          </reference>
          <reference field="12" count="1" selected="0">
            <x v="0"/>
          </reference>
          <reference field="20" count="1" selected="0">
            <x v="3"/>
          </reference>
          <reference field="21" count="1" selected="0">
            <x v="41"/>
          </reference>
          <reference field="22" count="1" selected="0">
            <x v="60"/>
          </reference>
        </references>
      </pivotArea>
    </format>
    <format dxfId="26438">
      <pivotArea field="13" type="button" dataOnly="0" labelOnly="1" outline="0" axis="axisRow" fieldPosition="13"/>
    </format>
    <format dxfId="26437">
      <pivotArea field="14" type="button" dataOnly="0" labelOnly="1" outline="0" axis="axisRow" fieldPosition="14"/>
    </format>
    <format dxfId="26436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6435">
      <pivotArea dataOnly="0" labelOnly="1" outline="0" fieldPosition="0">
        <references count="1">
          <reference field="0" count="18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</reference>
        </references>
      </pivotArea>
    </format>
    <format dxfId="26434">
      <pivotArea dataOnly="0" labelOnly="1" outline="0" fieldPosition="0">
        <references count="2">
          <reference field="0" count="1" selected="0">
            <x v="0"/>
          </reference>
          <reference field="5" count="1">
            <x v="44"/>
          </reference>
        </references>
      </pivotArea>
    </format>
    <format dxfId="26433">
      <pivotArea dataOnly="0" labelOnly="1" outline="0" fieldPosition="0">
        <references count="2">
          <reference field="0" count="1" selected="0">
            <x v="1"/>
          </reference>
          <reference field="5" count="1">
            <x v="46"/>
          </reference>
        </references>
      </pivotArea>
    </format>
    <format dxfId="26432">
      <pivotArea dataOnly="0" labelOnly="1" outline="0" fieldPosition="0">
        <references count="2">
          <reference field="0" count="1" selected="0">
            <x v="2"/>
          </reference>
          <reference field="5" count="1">
            <x v="48"/>
          </reference>
        </references>
      </pivotArea>
    </format>
    <format dxfId="26431">
      <pivotArea dataOnly="0" labelOnly="1" outline="0" fieldPosition="0">
        <references count="2">
          <reference field="0" count="1" selected="0">
            <x v="3"/>
          </reference>
          <reference field="5" count="1">
            <x v="11"/>
          </reference>
        </references>
      </pivotArea>
    </format>
    <format dxfId="26430">
      <pivotArea dataOnly="0" labelOnly="1" outline="0" fieldPosition="0">
        <references count="2">
          <reference field="0" count="1" selected="0">
            <x v="4"/>
          </reference>
          <reference field="5" count="1">
            <x v="17"/>
          </reference>
        </references>
      </pivotArea>
    </format>
    <format dxfId="26429">
      <pivotArea dataOnly="0" labelOnly="1" outline="0" fieldPosition="0">
        <references count="2">
          <reference field="0" count="1" selected="0">
            <x v="5"/>
          </reference>
          <reference field="5" count="1">
            <x v="1"/>
          </reference>
        </references>
      </pivotArea>
    </format>
    <format dxfId="26428">
      <pivotArea dataOnly="0" labelOnly="1" outline="0" fieldPosition="0">
        <references count="2">
          <reference field="0" count="1" selected="0">
            <x v="6"/>
          </reference>
          <reference field="5" count="1">
            <x v="33"/>
          </reference>
        </references>
      </pivotArea>
    </format>
    <format dxfId="26427">
      <pivotArea dataOnly="0" labelOnly="1" outline="0" fieldPosition="0">
        <references count="2">
          <reference field="0" count="1" selected="0">
            <x v="7"/>
          </reference>
          <reference field="5" count="1">
            <x v="34"/>
          </reference>
        </references>
      </pivotArea>
    </format>
    <format dxfId="26426">
      <pivotArea dataOnly="0" labelOnly="1" outline="0" fieldPosition="0">
        <references count="2">
          <reference field="0" count="1" selected="0">
            <x v="8"/>
          </reference>
          <reference field="5" count="1">
            <x v="5"/>
          </reference>
        </references>
      </pivotArea>
    </format>
    <format dxfId="26425">
      <pivotArea dataOnly="0" labelOnly="1" outline="0" fieldPosition="0">
        <references count="2">
          <reference field="0" count="1" selected="0">
            <x v="9"/>
          </reference>
          <reference field="5" count="1">
            <x v="29"/>
          </reference>
        </references>
      </pivotArea>
    </format>
    <format dxfId="26424">
      <pivotArea dataOnly="0" labelOnly="1" outline="0" fieldPosition="0">
        <references count="2">
          <reference field="0" count="1" selected="0">
            <x v="10"/>
          </reference>
          <reference field="5" count="1">
            <x v="27"/>
          </reference>
        </references>
      </pivotArea>
    </format>
    <format dxfId="26423">
      <pivotArea dataOnly="0" labelOnly="1" outline="0" fieldPosition="0">
        <references count="2">
          <reference field="0" count="1" selected="0">
            <x v="11"/>
          </reference>
          <reference field="5" count="1">
            <x v="18"/>
          </reference>
        </references>
      </pivotArea>
    </format>
    <format dxfId="26422">
      <pivotArea dataOnly="0" labelOnly="1" outline="0" fieldPosition="0">
        <references count="2">
          <reference field="0" count="1" selected="0">
            <x v="12"/>
          </reference>
          <reference field="5" count="1">
            <x v="16"/>
          </reference>
        </references>
      </pivotArea>
    </format>
    <format dxfId="26421">
      <pivotArea dataOnly="0" labelOnly="1" outline="0" fieldPosition="0">
        <references count="2">
          <reference field="0" count="1" selected="0">
            <x v="13"/>
          </reference>
          <reference field="5" count="1">
            <x v="23"/>
          </reference>
        </references>
      </pivotArea>
    </format>
    <format dxfId="26420">
      <pivotArea dataOnly="0" labelOnly="1" outline="0" fieldPosition="0">
        <references count="2">
          <reference field="0" count="1" selected="0">
            <x v="14"/>
          </reference>
          <reference field="5" count="1">
            <x v="24"/>
          </reference>
        </references>
      </pivotArea>
    </format>
    <format dxfId="26419">
      <pivotArea dataOnly="0" labelOnly="1" outline="0" fieldPosition="0">
        <references count="2">
          <reference field="0" count="1" selected="0">
            <x v="15"/>
          </reference>
          <reference field="5" count="1">
            <x v="25"/>
          </reference>
        </references>
      </pivotArea>
    </format>
    <format dxfId="26418">
      <pivotArea dataOnly="0" labelOnly="1" outline="0" fieldPosition="0">
        <references count="2">
          <reference field="0" count="1" selected="0">
            <x v="16"/>
          </reference>
          <reference field="5" count="1">
            <x v="21"/>
          </reference>
        </references>
      </pivotArea>
    </format>
    <format dxfId="26417">
      <pivotArea dataOnly="0" labelOnly="1" outline="0" fieldPosition="0">
        <references count="2">
          <reference field="0" count="1" selected="0">
            <x v="17"/>
          </reference>
          <reference field="5" count="1">
            <x v="0"/>
          </reference>
        </references>
      </pivotArea>
    </format>
    <format dxfId="26416">
      <pivotArea dataOnly="0" labelOnly="1" outline="0" fieldPosition="0">
        <references count="2">
          <reference field="0" count="1" selected="0">
            <x v="18"/>
          </reference>
          <reference field="5" count="1">
            <x v="51"/>
          </reference>
        </references>
      </pivotArea>
    </format>
    <format dxfId="26415">
      <pivotArea dataOnly="0" labelOnly="1" outline="0" fieldPosition="0">
        <references count="2">
          <reference field="0" count="1" selected="0">
            <x v="19"/>
          </reference>
          <reference field="5" count="1">
            <x v="22"/>
          </reference>
        </references>
      </pivotArea>
    </format>
    <format dxfId="26414">
      <pivotArea dataOnly="0" labelOnly="1" outline="0" fieldPosition="0">
        <references count="2">
          <reference field="0" count="1" selected="0">
            <x v="20"/>
          </reference>
          <reference field="5" count="1">
            <x v="54"/>
          </reference>
        </references>
      </pivotArea>
    </format>
    <format dxfId="26413">
      <pivotArea dataOnly="0" labelOnly="1" outline="0" fieldPosition="0">
        <references count="2">
          <reference field="0" count="1" selected="0">
            <x v="21"/>
          </reference>
          <reference field="5" count="1">
            <x v="53"/>
          </reference>
        </references>
      </pivotArea>
    </format>
    <format dxfId="26412">
      <pivotArea dataOnly="0" labelOnly="1" outline="0" fieldPosition="0">
        <references count="2">
          <reference field="0" count="1" selected="0">
            <x v="22"/>
          </reference>
          <reference field="5" count="1">
            <x v="13"/>
          </reference>
        </references>
      </pivotArea>
    </format>
    <format dxfId="26411">
      <pivotArea dataOnly="0" labelOnly="1" outline="0" fieldPosition="0">
        <references count="2">
          <reference field="0" count="1" selected="0">
            <x v="23"/>
          </reference>
          <reference field="5" count="1">
            <x v="38"/>
          </reference>
        </references>
      </pivotArea>
    </format>
    <format dxfId="26410">
      <pivotArea dataOnly="0" labelOnly="1" outline="0" fieldPosition="0">
        <references count="2">
          <reference field="0" count="1" selected="0">
            <x v="24"/>
          </reference>
          <reference field="5" count="1">
            <x v="32"/>
          </reference>
        </references>
      </pivotArea>
    </format>
    <format dxfId="26409">
      <pivotArea dataOnly="0" labelOnly="1" outline="0" fieldPosition="0">
        <references count="2">
          <reference field="0" count="1" selected="0">
            <x v="25"/>
          </reference>
          <reference field="5" count="1">
            <x v="36"/>
          </reference>
        </references>
      </pivotArea>
    </format>
    <format dxfId="26408">
      <pivotArea dataOnly="0" labelOnly="1" outline="0" fieldPosition="0">
        <references count="2">
          <reference field="0" count="1" selected="0">
            <x v="26"/>
          </reference>
          <reference field="5" count="1">
            <x v="15"/>
          </reference>
        </references>
      </pivotArea>
    </format>
    <format dxfId="26407">
      <pivotArea dataOnly="0" labelOnly="1" outline="0" fieldPosition="0">
        <references count="2">
          <reference field="0" count="1" selected="0">
            <x v="27"/>
          </reference>
          <reference field="5" count="1">
            <x v="28"/>
          </reference>
        </references>
      </pivotArea>
    </format>
    <format dxfId="26406">
      <pivotArea dataOnly="0" labelOnly="1" outline="0" fieldPosition="0">
        <references count="2">
          <reference field="0" count="1" selected="0">
            <x v="28"/>
          </reference>
          <reference field="5" count="1">
            <x v="14"/>
          </reference>
        </references>
      </pivotArea>
    </format>
    <format dxfId="26405">
      <pivotArea dataOnly="0" labelOnly="1" outline="0" fieldPosition="0">
        <references count="2">
          <reference field="0" count="1" selected="0">
            <x v="29"/>
          </reference>
          <reference field="5" count="1">
            <x v="52"/>
          </reference>
        </references>
      </pivotArea>
    </format>
    <format dxfId="26404">
      <pivotArea dataOnly="0" labelOnly="1" outline="0" fieldPosition="0">
        <references count="2">
          <reference field="0" count="1" selected="0">
            <x v="30"/>
          </reference>
          <reference field="5" count="1">
            <x v="63"/>
          </reference>
        </references>
      </pivotArea>
    </format>
    <format dxfId="26403">
      <pivotArea dataOnly="0" labelOnly="1" outline="0" fieldPosition="0">
        <references count="2">
          <reference field="0" count="1" selected="0">
            <x v="31"/>
          </reference>
          <reference field="5" count="1">
            <x v="64"/>
          </reference>
        </references>
      </pivotArea>
    </format>
    <format dxfId="26402">
      <pivotArea dataOnly="0" labelOnly="1" outline="0" fieldPosition="0">
        <references count="2">
          <reference field="0" count="1" selected="0">
            <x v="32"/>
          </reference>
          <reference field="5" count="1">
            <x v="65"/>
          </reference>
        </references>
      </pivotArea>
    </format>
    <format dxfId="26401">
      <pivotArea dataOnly="0" labelOnly="1" outline="0" fieldPosition="0">
        <references count="2">
          <reference field="0" count="1" selected="0">
            <x v="33"/>
          </reference>
          <reference field="5" count="1">
            <x v="66"/>
          </reference>
        </references>
      </pivotArea>
    </format>
    <format dxfId="26400">
      <pivotArea dataOnly="0" labelOnly="1" outline="0" fieldPosition="0">
        <references count="2">
          <reference field="0" count="1" selected="0">
            <x v="34"/>
          </reference>
          <reference field="5" count="1">
            <x v="6"/>
          </reference>
        </references>
      </pivotArea>
    </format>
    <format dxfId="26399">
      <pivotArea dataOnly="0" labelOnly="1" outline="0" fieldPosition="0">
        <references count="2">
          <reference field="0" count="1" selected="0">
            <x v="35"/>
          </reference>
          <reference field="5" count="1">
            <x v="19"/>
          </reference>
        </references>
      </pivotArea>
    </format>
    <format dxfId="26398">
      <pivotArea dataOnly="0" labelOnly="1" outline="0" fieldPosition="0">
        <references count="2">
          <reference field="0" count="1" selected="0">
            <x v="36"/>
          </reference>
          <reference field="5" count="1">
            <x v="20"/>
          </reference>
        </references>
      </pivotArea>
    </format>
    <format dxfId="26397">
      <pivotArea dataOnly="0" labelOnly="1" outline="0" fieldPosition="0">
        <references count="2">
          <reference field="0" count="1" selected="0">
            <x v="37"/>
          </reference>
          <reference field="5" count="1">
            <x v="47"/>
          </reference>
        </references>
      </pivotArea>
    </format>
    <format dxfId="26396">
      <pivotArea dataOnly="0" labelOnly="1" outline="0" fieldPosition="0">
        <references count="2">
          <reference field="0" count="1" selected="0">
            <x v="38"/>
          </reference>
          <reference field="5" count="1">
            <x v="4"/>
          </reference>
        </references>
      </pivotArea>
    </format>
    <format dxfId="26395">
      <pivotArea dataOnly="0" labelOnly="1" outline="0" fieldPosition="0">
        <references count="2">
          <reference field="0" count="1" selected="0">
            <x v="39"/>
          </reference>
          <reference field="5" count="1">
            <x v="35"/>
          </reference>
        </references>
      </pivotArea>
    </format>
    <format dxfId="26394">
      <pivotArea dataOnly="0" labelOnly="1" outline="0" fieldPosition="0">
        <references count="2">
          <reference field="0" count="1" selected="0">
            <x v="40"/>
          </reference>
          <reference field="5" count="1">
            <x v="2"/>
          </reference>
        </references>
      </pivotArea>
    </format>
    <format dxfId="26393">
      <pivotArea dataOnly="0" labelOnly="1" outline="0" fieldPosition="0">
        <references count="2">
          <reference field="0" count="1" selected="0">
            <x v="41"/>
          </reference>
          <reference field="5" count="1">
            <x v="3"/>
          </reference>
        </references>
      </pivotArea>
    </format>
    <format dxfId="26392">
      <pivotArea dataOnly="0" labelOnly="1" outline="0" fieldPosition="0">
        <references count="2">
          <reference field="0" count="1" selected="0">
            <x v="42"/>
          </reference>
          <reference field="5" count="1">
            <x v="26"/>
          </reference>
        </references>
      </pivotArea>
    </format>
    <format dxfId="26391">
      <pivotArea dataOnly="0" labelOnly="1" outline="0" fieldPosition="0">
        <references count="2">
          <reference field="0" count="1" selected="0">
            <x v="43"/>
          </reference>
          <reference field="5" count="1">
            <x v="12"/>
          </reference>
        </references>
      </pivotArea>
    </format>
    <format dxfId="26390">
      <pivotArea dataOnly="0" labelOnly="1" outline="0" fieldPosition="0">
        <references count="2">
          <reference field="0" count="1" selected="0">
            <x v="44"/>
          </reference>
          <reference field="5" count="1">
            <x v="30"/>
          </reference>
        </references>
      </pivotArea>
    </format>
    <format dxfId="26389">
      <pivotArea dataOnly="0" labelOnly="1" outline="0" fieldPosition="0">
        <references count="2">
          <reference field="0" count="1" selected="0">
            <x v="45"/>
          </reference>
          <reference field="5" count="1">
            <x v="57"/>
          </reference>
        </references>
      </pivotArea>
    </format>
    <format dxfId="26388">
      <pivotArea dataOnly="0" labelOnly="1" outline="0" fieldPosition="0">
        <references count="2">
          <reference field="0" count="1" selected="0">
            <x v="46"/>
          </reference>
          <reference field="5" count="1">
            <x v="62"/>
          </reference>
        </references>
      </pivotArea>
    </format>
    <format dxfId="26387">
      <pivotArea dataOnly="0" labelOnly="1" outline="0" fieldPosition="0">
        <references count="2">
          <reference field="0" count="1" selected="0">
            <x v="47"/>
          </reference>
          <reference field="5" count="1">
            <x v="43"/>
          </reference>
        </references>
      </pivotArea>
    </format>
    <format dxfId="26386">
      <pivotArea dataOnly="0" labelOnly="1" outline="0" fieldPosition="0">
        <references count="2">
          <reference field="0" count="1" selected="0">
            <x v="48"/>
          </reference>
          <reference field="5" count="1">
            <x v="39"/>
          </reference>
        </references>
      </pivotArea>
    </format>
    <format dxfId="26385">
      <pivotArea dataOnly="0" labelOnly="1" outline="0" fieldPosition="0">
        <references count="2">
          <reference field="0" count="1" selected="0">
            <x v="49"/>
          </reference>
          <reference field="5" count="1">
            <x v="42"/>
          </reference>
        </references>
      </pivotArea>
    </format>
    <format dxfId="26384">
      <pivotArea dataOnly="0" labelOnly="1" outline="0" fieldPosition="0">
        <references count="2">
          <reference field="0" count="1" selected="0">
            <x v="50"/>
          </reference>
          <reference field="5" count="1">
            <x v="41"/>
          </reference>
        </references>
      </pivotArea>
    </format>
    <format dxfId="26383">
      <pivotArea dataOnly="0" labelOnly="1" outline="0" fieldPosition="0">
        <references count="2">
          <reference field="0" count="1" selected="0">
            <x v="51"/>
          </reference>
          <reference field="5" count="1">
            <x v="58"/>
          </reference>
        </references>
      </pivotArea>
    </format>
    <format dxfId="26382">
      <pivotArea dataOnly="0" labelOnly="1" outline="0" fieldPosition="0">
        <references count="2">
          <reference field="0" count="1" selected="0">
            <x v="52"/>
          </reference>
          <reference field="5" count="1">
            <x v="59"/>
          </reference>
        </references>
      </pivotArea>
    </format>
    <format dxfId="26381">
      <pivotArea dataOnly="0" labelOnly="1" outline="0" fieldPosition="0">
        <references count="2">
          <reference field="0" count="1" selected="0">
            <x v="53"/>
          </reference>
          <reference field="5" count="1">
            <x v="31"/>
          </reference>
        </references>
      </pivotArea>
    </format>
    <format dxfId="26380">
      <pivotArea dataOnly="0" labelOnly="1" outline="0" fieldPosition="0">
        <references count="2">
          <reference field="0" count="1" selected="0">
            <x v="54"/>
          </reference>
          <reference field="5" count="1">
            <x v="61"/>
          </reference>
        </references>
      </pivotArea>
    </format>
    <format dxfId="26379">
      <pivotArea dataOnly="0" labelOnly="1" outline="0" fieldPosition="0">
        <references count="2">
          <reference field="0" count="1" selected="0">
            <x v="55"/>
          </reference>
          <reference field="5" count="1">
            <x v="49"/>
          </reference>
        </references>
      </pivotArea>
    </format>
    <format dxfId="26378">
      <pivotArea dataOnly="0" labelOnly="1" outline="0" fieldPosition="0">
        <references count="2">
          <reference field="0" count="1" selected="0">
            <x v="56"/>
          </reference>
          <reference field="5" count="1">
            <x v="45"/>
          </reference>
        </references>
      </pivotArea>
    </format>
    <format dxfId="26377">
      <pivotArea dataOnly="0" labelOnly="1" outline="0" fieldPosition="0">
        <references count="2">
          <reference field="0" count="1" selected="0">
            <x v="57"/>
          </reference>
          <reference field="5" count="1">
            <x v="55"/>
          </reference>
        </references>
      </pivotArea>
    </format>
    <format dxfId="26376">
      <pivotArea dataOnly="0" labelOnly="1" outline="0" fieldPosition="0">
        <references count="2">
          <reference field="0" count="1" selected="0">
            <x v="58"/>
          </reference>
          <reference field="5" count="1">
            <x v="37"/>
          </reference>
        </references>
      </pivotArea>
    </format>
    <format dxfId="26375">
      <pivotArea dataOnly="0" labelOnly="1" outline="0" fieldPosition="0">
        <references count="2">
          <reference field="0" count="1" selected="0">
            <x v="59"/>
          </reference>
          <reference field="5" count="1">
            <x v="56"/>
          </reference>
        </references>
      </pivotArea>
    </format>
    <format dxfId="26374">
      <pivotArea dataOnly="0" labelOnly="1" outline="0" fieldPosition="0">
        <references count="2">
          <reference field="0" count="1" selected="0">
            <x v="60"/>
          </reference>
          <reference field="5" count="1">
            <x v="40"/>
          </reference>
        </references>
      </pivotArea>
    </format>
    <format dxfId="26373">
      <pivotArea dataOnly="0" labelOnly="1" outline="0" fieldPosition="0">
        <references count="2">
          <reference field="0" count="1" selected="0">
            <x v="61"/>
          </reference>
          <reference field="5" count="1">
            <x v="7"/>
          </reference>
        </references>
      </pivotArea>
    </format>
    <format dxfId="26372">
      <pivotArea dataOnly="0" labelOnly="1" outline="0" fieldPosition="0">
        <references count="2">
          <reference field="0" count="1" selected="0">
            <x v="62"/>
          </reference>
          <reference field="5" count="1">
            <x v="8"/>
          </reference>
        </references>
      </pivotArea>
    </format>
    <format dxfId="26371">
      <pivotArea dataOnly="0" labelOnly="1" outline="0" fieldPosition="0">
        <references count="2">
          <reference field="0" count="1" selected="0">
            <x v="63"/>
          </reference>
          <reference field="5" count="1">
            <x v="9"/>
          </reference>
        </references>
      </pivotArea>
    </format>
    <format dxfId="26370">
      <pivotArea dataOnly="0" labelOnly="1" outline="0" fieldPosition="0">
        <references count="2">
          <reference field="0" count="1" selected="0">
            <x v="64"/>
          </reference>
          <reference field="5" count="1">
            <x v="10"/>
          </reference>
        </references>
      </pivotArea>
    </format>
    <format dxfId="26369">
      <pivotArea dataOnly="0" labelOnly="1" outline="0" fieldPosition="0">
        <references count="2">
          <reference field="0" count="1" selected="0">
            <x v="65"/>
          </reference>
          <reference field="5" count="1">
            <x v="60"/>
          </reference>
        </references>
      </pivotArea>
    </format>
    <format dxfId="26368">
      <pivotArea dataOnly="0" labelOnly="1" outline="0" fieldPosition="0">
        <references count="2">
          <reference field="0" count="1" selected="0">
            <x v="66"/>
          </reference>
          <reference field="5" count="1">
            <x v="50"/>
          </reference>
        </references>
      </pivotArea>
    </format>
    <format dxfId="26367">
      <pivotArea dataOnly="0" labelOnly="1" outline="0" fieldPosition="0">
        <references count="2">
          <reference field="0" count="1" selected="0">
            <x v="67"/>
          </reference>
          <reference field="5" count="1">
            <x v="67"/>
          </reference>
        </references>
      </pivotArea>
    </format>
    <format dxfId="26366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44"/>
          </reference>
          <reference field="22" count="1">
            <x v="45"/>
          </reference>
        </references>
      </pivotArea>
    </format>
    <format dxfId="26365">
      <pivotArea dataOnly="0" labelOnly="1" outline="0" fieldPosition="0">
        <references count="3">
          <reference field="0" count="1" selected="0">
            <x v="1"/>
          </reference>
          <reference field="5" count="1" selected="0">
            <x v="46"/>
          </reference>
          <reference field="22" count="1">
            <x v="48"/>
          </reference>
        </references>
      </pivotArea>
    </format>
    <format dxfId="26364">
      <pivotArea dataOnly="0" labelOnly="1" outline="0" fieldPosition="0">
        <references count="3">
          <reference field="0" count="1" selected="0">
            <x v="2"/>
          </reference>
          <reference field="5" count="1" selected="0">
            <x v="48"/>
          </reference>
          <reference field="22" count="1">
            <x v="49"/>
          </reference>
        </references>
      </pivotArea>
    </format>
    <format dxfId="26363">
      <pivotArea dataOnly="0" labelOnly="1" outline="0" fieldPosition="0">
        <references count="3">
          <reference field="0" count="1" selected="0">
            <x v="3"/>
          </reference>
          <reference field="5" count="1" selected="0">
            <x v="11"/>
          </reference>
          <reference field="22" count="1">
            <x v="11"/>
          </reference>
        </references>
      </pivotArea>
    </format>
    <format dxfId="26362">
      <pivotArea dataOnly="0" labelOnly="1" outline="0" fieldPosition="0">
        <references count="3">
          <reference field="0" count="1" selected="0">
            <x v="4"/>
          </reference>
          <reference field="5" count="1" selected="0">
            <x v="17"/>
          </reference>
          <reference field="22" count="1">
            <x v="31"/>
          </reference>
        </references>
      </pivotArea>
    </format>
    <format dxfId="26361">
      <pivotArea dataOnly="0" labelOnly="1" outline="0" fieldPosition="0">
        <references count="3">
          <reference field="0" count="1" selected="0">
            <x v="5"/>
          </reference>
          <reference field="5" count="1" selected="0">
            <x v="1"/>
          </reference>
          <reference field="22" count="1">
            <x v="7"/>
          </reference>
        </references>
      </pivotArea>
    </format>
    <format dxfId="26360">
      <pivotArea dataOnly="0" labelOnly="1" outline="0" fieldPosition="0">
        <references count="3">
          <reference field="0" count="1" selected="0">
            <x v="6"/>
          </reference>
          <reference field="5" count="1" selected="0">
            <x v="33"/>
          </reference>
          <reference field="22" count="1">
            <x v="37"/>
          </reference>
        </references>
      </pivotArea>
    </format>
    <format dxfId="26359">
      <pivotArea dataOnly="0" labelOnly="1" outline="0" fieldPosition="0">
        <references count="3">
          <reference field="0" count="1" selected="0">
            <x v="7"/>
          </reference>
          <reference field="5" count="1" selected="0">
            <x v="34"/>
          </reference>
          <reference field="22" count="1">
            <x v="38"/>
          </reference>
        </references>
      </pivotArea>
    </format>
    <format dxfId="26358">
      <pivotArea dataOnly="0" labelOnly="1" outline="0" fieldPosition="0">
        <references count="3">
          <reference field="0" count="1" selected="0">
            <x v="8"/>
          </reference>
          <reference field="5" count="1" selected="0">
            <x v="5"/>
          </reference>
          <reference field="22" count="1">
            <x v="13"/>
          </reference>
        </references>
      </pivotArea>
    </format>
    <format dxfId="26357">
      <pivotArea dataOnly="0" labelOnly="1" outline="0" fieldPosition="0">
        <references count="3">
          <reference field="0" count="1" selected="0">
            <x v="9"/>
          </reference>
          <reference field="5" count="1" selected="0">
            <x v="29"/>
          </reference>
          <reference field="22" count="1">
            <x v="35"/>
          </reference>
        </references>
      </pivotArea>
    </format>
    <format dxfId="26356">
      <pivotArea dataOnly="0" labelOnly="1" outline="0" fieldPosition="0">
        <references count="3">
          <reference field="0" count="1" selected="0">
            <x v="10"/>
          </reference>
          <reference field="5" count="1" selected="0">
            <x v="27"/>
          </reference>
          <reference field="22" count="1">
            <x v="33"/>
          </reference>
        </references>
      </pivotArea>
    </format>
    <format dxfId="26355">
      <pivotArea dataOnly="0" labelOnly="1" outline="0" fieldPosition="0">
        <references count="3">
          <reference field="0" count="1" selected="0">
            <x v="11"/>
          </reference>
          <reference field="5" count="1" selected="0">
            <x v="18"/>
          </reference>
          <reference field="22" count="1">
            <x v="36"/>
          </reference>
        </references>
      </pivotArea>
    </format>
    <format dxfId="26354">
      <pivotArea dataOnly="0" labelOnly="1" outline="0" fieldPosition="0">
        <references count="3">
          <reference field="0" count="1" selected="0">
            <x v="12"/>
          </reference>
          <reference field="5" count="1" selected="0">
            <x v="16"/>
          </reference>
          <reference field="22" count="1">
            <x v="29"/>
          </reference>
        </references>
      </pivotArea>
    </format>
    <format dxfId="26353">
      <pivotArea dataOnly="0" labelOnly="1" outline="0" fieldPosition="0">
        <references count="3">
          <reference field="0" count="1" selected="0">
            <x v="13"/>
          </reference>
          <reference field="5" count="1" selected="0">
            <x v="23"/>
          </reference>
          <reference field="22" count="1">
            <x v="26"/>
          </reference>
        </references>
      </pivotArea>
    </format>
    <format dxfId="26352">
      <pivotArea dataOnly="0" labelOnly="1" outline="0" fieldPosition="0">
        <references count="3">
          <reference field="0" count="1" selected="0">
            <x v="14"/>
          </reference>
          <reference field="5" count="1" selected="0">
            <x v="24"/>
          </reference>
          <reference field="22" count="1">
            <x v="27"/>
          </reference>
        </references>
      </pivotArea>
    </format>
    <format dxfId="26351">
      <pivotArea dataOnly="0" labelOnly="1" outline="0" fieldPosition="0">
        <references count="3">
          <reference field="0" count="1" selected="0">
            <x v="15"/>
          </reference>
          <reference field="5" count="1" selected="0">
            <x v="25"/>
          </reference>
          <reference field="22" count="1">
            <x v="28"/>
          </reference>
        </references>
      </pivotArea>
    </format>
    <format dxfId="26350">
      <pivotArea dataOnly="0" labelOnly="1" outline="0" fieldPosition="0">
        <references count="3">
          <reference field="0" count="1" selected="0">
            <x v="16"/>
          </reference>
          <reference field="5" count="1" selected="0">
            <x v="21"/>
          </reference>
          <reference field="22" count="1">
            <x v="25"/>
          </reference>
        </references>
      </pivotArea>
    </format>
    <format dxfId="26349">
      <pivotArea dataOnly="0" labelOnly="1" outline="0" fieldPosition="0">
        <references count="3">
          <reference field="0" count="1" selected="0">
            <x v="17"/>
          </reference>
          <reference field="5" count="1" selected="0">
            <x v="0"/>
          </reference>
          <reference field="22" count="1">
            <x v="2"/>
          </reference>
        </references>
      </pivotArea>
    </format>
    <format dxfId="26348">
      <pivotArea dataOnly="0" labelOnly="1" outline="0" fieldPosition="0">
        <references count="3">
          <reference field="0" count="1" selected="0">
            <x v="18"/>
          </reference>
          <reference field="5" count="1" selected="0">
            <x v="51"/>
          </reference>
          <reference field="22" count="1">
            <x v="54"/>
          </reference>
        </references>
      </pivotArea>
    </format>
    <format dxfId="26347">
      <pivotArea dataOnly="0" labelOnly="1" outline="0" fieldPosition="0">
        <references count="3">
          <reference field="0" count="1" selected="0">
            <x v="19"/>
          </reference>
          <reference field="5" count="1" selected="0">
            <x v="22"/>
          </reference>
          <reference field="22" count="1">
            <x v="18"/>
          </reference>
        </references>
      </pivotArea>
    </format>
    <format dxfId="26346">
      <pivotArea dataOnly="0" labelOnly="1" outline="0" fieldPosition="0">
        <references count="3">
          <reference field="0" count="1" selected="0">
            <x v="20"/>
          </reference>
          <reference field="5" count="1" selected="0">
            <x v="54"/>
          </reference>
          <reference field="22" count="1">
            <x v="56"/>
          </reference>
        </references>
      </pivotArea>
    </format>
    <format dxfId="26345">
      <pivotArea dataOnly="0" labelOnly="1" outline="0" fieldPosition="0">
        <references count="3">
          <reference field="0" count="1" selected="0">
            <x v="21"/>
          </reference>
          <reference field="5" count="1" selected="0">
            <x v="53"/>
          </reference>
          <reference field="22" count="1">
            <x v="52"/>
          </reference>
        </references>
      </pivotArea>
    </format>
    <format dxfId="26344">
      <pivotArea dataOnly="0" labelOnly="1" outline="0" fieldPosition="0">
        <references count="3">
          <reference field="0" count="1" selected="0">
            <x v="22"/>
          </reference>
          <reference field="5" count="1" selected="0">
            <x v="13"/>
          </reference>
          <reference field="22" count="1">
            <x v="15"/>
          </reference>
        </references>
      </pivotArea>
    </format>
    <format dxfId="26343">
      <pivotArea dataOnly="0" labelOnly="1" outline="0" fieldPosition="0">
        <references count="3">
          <reference field="0" count="1" selected="0">
            <x v="23"/>
          </reference>
          <reference field="5" count="1" selected="0">
            <x v="38"/>
          </reference>
          <reference field="22" count="1">
            <x v="43"/>
          </reference>
        </references>
      </pivotArea>
    </format>
    <format dxfId="26342">
      <pivotArea dataOnly="0" labelOnly="1" outline="0" fieldPosition="0">
        <references count="3">
          <reference field="0" count="1" selected="0">
            <x v="24"/>
          </reference>
          <reference field="5" count="1" selected="0">
            <x v="32"/>
          </reference>
          <reference field="22" count="1">
            <x v="21"/>
          </reference>
        </references>
      </pivotArea>
    </format>
    <format dxfId="26341">
      <pivotArea dataOnly="0" labelOnly="1" outline="0" fieldPosition="0">
        <references count="3">
          <reference field="0" count="1" selected="0">
            <x v="25"/>
          </reference>
          <reference field="5" count="1" selected="0">
            <x v="36"/>
          </reference>
          <reference field="22" count="1">
            <x v="22"/>
          </reference>
        </references>
      </pivotArea>
    </format>
    <format dxfId="26340">
      <pivotArea dataOnly="0" labelOnly="1" outline="0" fieldPosition="0">
        <references count="3">
          <reference field="0" count="1" selected="0">
            <x v="26"/>
          </reference>
          <reference field="5" count="1" selected="0">
            <x v="15"/>
          </reference>
          <reference field="22" count="1">
            <x v="6"/>
          </reference>
        </references>
      </pivotArea>
    </format>
    <format dxfId="26339">
      <pivotArea dataOnly="0" labelOnly="1" outline="0" fieldPosition="0">
        <references count="3">
          <reference field="0" count="1" selected="0">
            <x v="27"/>
          </reference>
          <reference field="5" count="1" selected="0">
            <x v="28"/>
          </reference>
          <reference field="22" count="1">
            <x v="19"/>
          </reference>
        </references>
      </pivotArea>
    </format>
    <format dxfId="26338">
      <pivotArea dataOnly="0" labelOnly="1" outline="0" fieldPosition="0">
        <references count="3">
          <reference field="0" count="1" selected="0">
            <x v="28"/>
          </reference>
          <reference field="5" count="1" selected="0">
            <x v="14"/>
          </reference>
          <reference field="22" count="1">
            <x v="51"/>
          </reference>
        </references>
      </pivotArea>
    </format>
    <format dxfId="26337">
      <pivotArea dataOnly="0" labelOnly="1" outline="0" fieldPosition="0">
        <references count="3">
          <reference field="0" count="1" selected="0">
            <x v="29"/>
          </reference>
          <reference field="5" count="1" selected="0">
            <x v="52"/>
          </reference>
          <reference field="22" count="1">
            <x v="55"/>
          </reference>
        </references>
      </pivotArea>
    </format>
    <format dxfId="26336">
      <pivotArea dataOnly="0" labelOnly="1" outline="0" fieldPosition="0">
        <references count="3">
          <reference field="0" count="1" selected="0">
            <x v="30"/>
          </reference>
          <reference field="5" count="1" selected="0">
            <x v="63"/>
          </reference>
          <reference field="22" count="1">
            <x v="46"/>
          </reference>
        </references>
      </pivotArea>
    </format>
    <format dxfId="26335">
      <pivotArea dataOnly="0" labelOnly="1" outline="0" fieldPosition="0">
        <references count="3">
          <reference field="0" count="1" selected="0">
            <x v="34"/>
          </reference>
          <reference field="5" count="1" selected="0">
            <x v="6"/>
          </reference>
          <reference field="22" count="1">
            <x v="3"/>
          </reference>
        </references>
      </pivotArea>
    </format>
    <format dxfId="26334">
      <pivotArea dataOnly="0" labelOnly="1" outline="0" fieldPosition="0">
        <references count="3">
          <reference field="0" count="1" selected="0">
            <x v="35"/>
          </reference>
          <reference field="5" count="1" selected="0">
            <x v="19"/>
          </reference>
          <reference field="22" count="1">
            <x v="23"/>
          </reference>
        </references>
      </pivotArea>
    </format>
    <format dxfId="26333">
      <pivotArea dataOnly="0" labelOnly="1" outline="0" fieldPosition="0">
        <references count="3">
          <reference field="0" count="1" selected="0">
            <x v="36"/>
          </reference>
          <reference field="5" count="1" selected="0">
            <x v="20"/>
          </reference>
          <reference field="22" count="1">
            <x v="24"/>
          </reference>
        </references>
      </pivotArea>
    </format>
    <format dxfId="26332">
      <pivotArea dataOnly="0" labelOnly="1" outline="0" fieldPosition="0">
        <references count="3">
          <reference field="0" count="1" selected="0">
            <x v="37"/>
          </reference>
          <reference field="5" count="1" selected="0">
            <x v="47"/>
          </reference>
          <reference field="22" count="1">
            <x v="49"/>
          </reference>
        </references>
      </pivotArea>
    </format>
    <format dxfId="26331">
      <pivotArea dataOnly="0" labelOnly="1" outline="0" fieldPosition="0">
        <references count="3">
          <reference field="0" count="1" selected="0">
            <x v="38"/>
          </reference>
          <reference field="5" count="1" selected="0">
            <x v="4"/>
          </reference>
          <reference field="22" count="1">
            <x v="8"/>
          </reference>
        </references>
      </pivotArea>
    </format>
    <format dxfId="26330">
      <pivotArea dataOnly="0" labelOnly="1" outline="0" fieldPosition="0">
        <references count="3">
          <reference field="0" count="1" selected="0">
            <x v="39"/>
          </reference>
          <reference field="5" count="1" selected="0">
            <x v="35"/>
          </reference>
          <reference field="22" count="1">
            <x v="39"/>
          </reference>
        </references>
      </pivotArea>
    </format>
    <format dxfId="26329">
      <pivotArea dataOnly="0" labelOnly="1" outline="0" fieldPosition="0">
        <references count="3">
          <reference field="0" count="1" selected="0">
            <x v="40"/>
          </reference>
          <reference field="5" count="1" selected="0">
            <x v="2"/>
          </reference>
          <reference field="22" count="1">
            <x v="12"/>
          </reference>
        </references>
      </pivotArea>
    </format>
    <format dxfId="26328">
      <pivotArea dataOnly="0" labelOnly="1" outline="0" fieldPosition="0">
        <references count="3">
          <reference field="0" count="1" selected="0">
            <x v="42"/>
          </reference>
          <reference field="5" count="1" selected="0">
            <x v="26"/>
          </reference>
          <reference field="22" count="1">
            <x v="32"/>
          </reference>
        </references>
      </pivotArea>
    </format>
    <format dxfId="26327">
      <pivotArea dataOnly="0" labelOnly="1" outline="0" fieldPosition="0">
        <references count="3">
          <reference field="0" count="1" selected="0">
            <x v="43"/>
          </reference>
          <reference field="5" count="1" selected="0">
            <x v="12"/>
          </reference>
          <reference field="22" count="1">
            <x v="14"/>
          </reference>
        </references>
      </pivotArea>
    </format>
    <format dxfId="26326">
      <pivotArea dataOnly="0" labelOnly="1" outline="0" fieldPosition="0">
        <references count="3">
          <reference field="0" count="1" selected="0">
            <x v="44"/>
          </reference>
          <reference field="5" count="1" selected="0">
            <x v="30"/>
          </reference>
          <reference field="22" count="1">
            <x v="34"/>
          </reference>
        </references>
      </pivotArea>
    </format>
    <format dxfId="26325">
      <pivotArea dataOnly="0" labelOnly="1" outline="0" fieldPosition="0">
        <references count="3">
          <reference field="0" count="1" selected="0">
            <x v="45"/>
          </reference>
          <reference field="5" count="1" selected="0">
            <x v="57"/>
          </reference>
          <reference field="22" count="1">
            <x v="16"/>
          </reference>
        </references>
      </pivotArea>
    </format>
    <format dxfId="26324">
      <pivotArea dataOnly="0" labelOnly="1" outline="0" fieldPosition="0">
        <references count="3">
          <reference field="0" count="1" selected="0">
            <x v="46"/>
          </reference>
          <reference field="5" count="1" selected="0">
            <x v="62"/>
          </reference>
          <reference field="22" count="1">
            <x v="30"/>
          </reference>
        </references>
      </pivotArea>
    </format>
    <format dxfId="26323">
      <pivotArea dataOnly="0" labelOnly="1" outline="0" fieldPosition="0">
        <references count="3">
          <reference field="0" count="1" selected="0">
            <x v="47"/>
          </reference>
          <reference field="5" count="1" selected="0">
            <x v="43"/>
          </reference>
          <reference field="22" count="1">
            <x v="40"/>
          </reference>
        </references>
      </pivotArea>
    </format>
    <format dxfId="26322">
      <pivotArea dataOnly="0" labelOnly="1" outline="0" fieldPosition="0">
        <references count="3">
          <reference field="0" count="1" selected="0">
            <x v="50"/>
          </reference>
          <reference field="5" count="1" selected="0">
            <x v="41"/>
          </reference>
          <reference field="22" count="1">
            <x v="41"/>
          </reference>
        </references>
      </pivotArea>
    </format>
    <format dxfId="26321">
      <pivotArea dataOnly="0" labelOnly="1" outline="0" fieldPosition="0">
        <references count="3">
          <reference field="0" count="1" selected="0">
            <x v="51"/>
          </reference>
          <reference field="5" count="1" selected="0">
            <x v="58"/>
          </reference>
          <reference field="22" count="1">
            <x v="58"/>
          </reference>
        </references>
      </pivotArea>
    </format>
    <format dxfId="26320">
      <pivotArea dataOnly="0" labelOnly="1" outline="0" fieldPosition="0">
        <references count="3">
          <reference field="0" count="1" selected="0">
            <x v="52"/>
          </reference>
          <reference field="5" count="1" selected="0">
            <x v="59"/>
          </reference>
          <reference field="22" count="1">
            <x v="59"/>
          </reference>
        </references>
      </pivotArea>
    </format>
    <format dxfId="26319">
      <pivotArea dataOnly="0" labelOnly="1" outline="0" fieldPosition="0">
        <references count="3">
          <reference field="0" count="1" selected="0">
            <x v="53"/>
          </reference>
          <reference field="5" count="1" selected="0">
            <x v="31"/>
          </reference>
          <reference field="22" count="1">
            <x v="20"/>
          </reference>
        </references>
      </pivotArea>
    </format>
    <format dxfId="26318">
      <pivotArea dataOnly="0" labelOnly="1" outline="0" fieldPosition="0">
        <references count="3">
          <reference field="0" count="1" selected="0">
            <x v="54"/>
          </reference>
          <reference field="5" count="1" selected="0">
            <x v="61"/>
          </reference>
          <reference field="22" count="1">
            <x v="57"/>
          </reference>
        </references>
      </pivotArea>
    </format>
    <format dxfId="26317">
      <pivotArea dataOnly="0" labelOnly="1" outline="0" fieldPosition="0">
        <references count="3">
          <reference field="0" count="1" selected="0">
            <x v="55"/>
          </reference>
          <reference field="5" count="1" selected="0">
            <x v="49"/>
          </reference>
          <reference field="22" count="1">
            <x v="50"/>
          </reference>
        </references>
      </pivotArea>
    </format>
    <format dxfId="26316">
      <pivotArea dataOnly="0" labelOnly="1" outline="0" fieldPosition="0">
        <references count="3">
          <reference field="0" count="1" selected="0">
            <x v="56"/>
          </reference>
          <reference field="5" count="1" selected="0">
            <x v="45"/>
          </reference>
          <reference field="22" count="1">
            <x v="47"/>
          </reference>
        </references>
      </pivotArea>
    </format>
    <format dxfId="26315">
      <pivotArea dataOnly="0" labelOnly="1" outline="0" fieldPosition="0">
        <references count="3">
          <reference field="0" count="1" selected="0">
            <x v="57"/>
          </reference>
          <reference field="5" count="1" selected="0">
            <x v="55"/>
          </reference>
          <reference field="22" count="1">
            <x v="9"/>
          </reference>
        </references>
      </pivotArea>
    </format>
    <format dxfId="26314">
      <pivotArea dataOnly="0" labelOnly="1" outline="0" fieldPosition="0">
        <references count="3">
          <reference field="0" count="1" selected="0">
            <x v="58"/>
          </reference>
          <reference field="5" count="1" selected="0">
            <x v="37"/>
          </reference>
          <reference field="22" count="1">
            <x v="42"/>
          </reference>
        </references>
      </pivotArea>
    </format>
    <format dxfId="26313">
      <pivotArea dataOnly="0" labelOnly="1" outline="0" fieldPosition="0">
        <references count="3">
          <reference field="0" count="1" selected="0">
            <x v="59"/>
          </reference>
          <reference field="5" count="1" selected="0">
            <x v="56"/>
          </reference>
          <reference field="22" count="1">
            <x v="10"/>
          </reference>
        </references>
      </pivotArea>
    </format>
    <format dxfId="26312">
      <pivotArea dataOnly="0" labelOnly="1" outline="0" fieldPosition="0">
        <references count="3">
          <reference field="0" count="1" selected="0">
            <x v="60"/>
          </reference>
          <reference field="5" count="1" selected="0">
            <x v="40"/>
          </reference>
          <reference field="22" count="1">
            <x v="44"/>
          </reference>
        </references>
      </pivotArea>
    </format>
    <format dxfId="26311">
      <pivotArea dataOnly="0" labelOnly="1" outline="0" fieldPosition="0">
        <references count="3">
          <reference field="0" count="1" selected="0">
            <x v="61"/>
          </reference>
          <reference field="5" count="1" selected="0">
            <x v="7"/>
          </reference>
          <reference field="22" count="1">
            <x v="4"/>
          </reference>
        </references>
      </pivotArea>
    </format>
    <format dxfId="26310">
      <pivotArea dataOnly="0" labelOnly="1" outline="0" fieldPosition="0">
        <references count="3">
          <reference field="0" count="1" selected="0">
            <x v="62"/>
          </reference>
          <reference field="5" count="1" selected="0">
            <x v="8"/>
          </reference>
          <reference field="22" count="1">
            <x v="5"/>
          </reference>
        </references>
      </pivotArea>
    </format>
    <format dxfId="26309">
      <pivotArea dataOnly="0" labelOnly="1" outline="0" fieldPosition="0">
        <references count="3">
          <reference field="0" count="1" selected="0">
            <x v="63"/>
          </reference>
          <reference field="5" count="1" selected="0">
            <x v="9"/>
          </reference>
          <reference field="22" count="1">
            <x v="0"/>
          </reference>
        </references>
      </pivotArea>
    </format>
    <format dxfId="26308">
      <pivotArea dataOnly="0" labelOnly="1" outline="0" fieldPosition="0">
        <references count="3">
          <reference field="0" count="1" selected="0">
            <x v="64"/>
          </reference>
          <reference field="5" count="1" selected="0">
            <x v="10"/>
          </reference>
          <reference field="22" count="1">
            <x v="1"/>
          </reference>
        </references>
      </pivotArea>
    </format>
    <format dxfId="26307">
      <pivotArea dataOnly="0" labelOnly="1" outline="0" fieldPosition="0">
        <references count="3">
          <reference field="0" count="1" selected="0">
            <x v="65"/>
          </reference>
          <reference field="5" count="1" selected="0">
            <x v="60"/>
          </reference>
          <reference field="22" count="1">
            <x v="17"/>
          </reference>
        </references>
      </pivotArea>
    </format>
    <format dxfId="26306">
      <pivotArea dataOnly="0" labelOnly="1" outline="0" fieldPosition="0">
        <references count="3">
          <reference field="0" count="1" selected="0">
            <x v="66"/>
          </reference>
          <reference field="5" count="1" selected="0">
            <x v="50"/>
          </reference>
          <reference field="22" count="1">
            <x v="53"/>
          </reference>
        </references>
      </pivotArea>
    </format>
    <format dxfId="26305">
      <pivotArea dataOnly="0" labelOnly="1" outline="0" fieldPosition="0">
        <references count="3">
          <reference field="0" count="1" selected="0">
            <x v="67"/>
          </reference>
          <reference field="5" count="1" selected="0">
            <x v="67"/>
          </reference>
          <reference field="22" count="1">
            <x v="60"/>
          </reference>
        </references>
      </pivotArea>
    </format>
    <format dxfId="26304">
      <pivotArea dataOnly="0" labelOnly="1" outline="0" fieldPosition="0">
        <references count="4">
          <reference field="0" count="1" selected="0">
            <x v="0"/>
          </reference>
          <reference field="5" count="1" selected="0">
            <x v="44"/>
          </reference>
          <reference field="6" count="1">
            <x v="0"/>
          </reference>
          <reference field="22" count="1" selected="0">
            <x v="45"/>
          </reference>
        </references>
      </pivotArea>
    </format>
    <format dxfId="26303">
      <pivotArea dataOnly="0" labelOnly="1" outline="0" fieldPosition="0">
        <references count="4">
          <reference field="0" count="1" selected="0">
            <x v="30"/>
          </reference>
          <reference field="5" count="1" selected="0">
            <x v="63"/>
          </reference>
          <reference field="6" count="1">
            <x v="10"/>
          </reference>
          <reference field="22" count="1" selected="0">
            <x v="46"/>
          </reference>
        </references>
      </pivotArea>
    </format>
    <format dxfId="26302">
      <pivotArea dataOnly="0" labelOnly="1" outline="0" fieldPosition="0">
        <references count="4">
          <reference field="0" count="1" selected="0">
            <x v="34"/>
          </reference>
          <reference field="5" count="1" selected="0">
            <x v="6"/>
          </reference>
          <reference field="6" count="1">
            <x v="0"/>
          </reference>
          <reference field="22" count="1" selected="0">
            <x v="3"/>
          </reference>
        </references>
      </pivotArea>
    </format>
    <format dxfId="26301">
      <pivotArea dataOnly="0" labelOnly="1" outline="0" fieldPosition="0">
        <references count="4">
          <reference field="0" count="1" selected="0">
            <x v="45"/>
          </reference>
          <reference field="5" count="1" selected="0">
            <x v="57"/>
          </reference>
          <reference field="6" count="1">
            <x v="7"/>
          </reference>
          <reference field="22" count="1" selected="0">
            <x v="16"/>
          </reference>
        </references>
      </pivotArea>
    </format>
    <format dxfId="26300">
      <pivotArea dataOnly="0" labelOnly="1" outline="0" fieldPosition="0">
        <references count="4">
          <reference field="0" count="1" selected="0">
            <x v="46"/>
          </reference>
          <reference field="5" count="1" selected="0">
            <x v="62"/>
          </reference>
          <reference field="6" count="1">
            <x v="4"/>
          </reference>
          <reference field="22" count="1" selected="0">
            <x v="30"/>
          </reference>
        </references>
      </pivotArea>
    </format>
    <format dxfId="26299">
      <pivotArea dataOnly="0" labelOnly="1" outline="0" fieldPosition="0">
        <references count="4">
          <reference field="0" count="1" selected="0">
            <x v="47"/>
          </reference>
          <reference field="5" count="1" selected="0">
            <x v="43"/>
          </reference>
          <reference field="6" count="1">
            <x v="0"/>
          </reference>
          <reference field="22" count="1" selected="0">
            <x v="40"/>
          </reference>
        </references>
      </pivotArea>
    </format>
    <format dxfId="26298">
      <pivotArea dataOnly="0" labelOnly="1" outline="0" fieldPosition="0">
        <references count="4">
          <reference field="0" count="1" selected="0">
            <x v="51"/>
          </reference>
          <reference field="5" count="1" selected="0">
            <x v="58"/>
          </reference>
          <reference field="6" count="1">
            <x v="4"/>
          </reference>
          <reference field="22" count="1" selected="0">
            <x v="58"/>
          </reference>
        </references>
      </pivotArea>
    </format>
    <format dxfId="26297">
      <pivotArea dataOnly="0" labelOnly="1" outline="0" fieldPosition="0">
        <references count="4">
          <reference field="0" count="1" selected="0">
            <x v="53"/>
          </reference>
          <reference field="5" count="1" selected="0">
            <x v="31"/>
          </reference>
          <reference field="6" count="1">
            <x v="0"/>
          </reference>
          <reference field="22" count="1" selected="0">
            <x v="20"/>
          </reference>
        </references>
      </pivotArea>
    </format>
    <format dxfId="26296">
      <pivotArea dataOnly="0" labelOnly="1" outline="0" fieldPosition="0">
        <references count="4">
          <reference field="0" count="1" selected="0">
            <x v="54"/>
          </reference>
          <reference field="5" count="1" selected="0">
            <x v="61"/>
          </reference>
          <reference field="6" count="1">
            <x v="4"/>
          </reference>
          <reference field="22" count="1" selected="0">
            <x v="57"/>
          </reference>
        </references>
      </pivotArea>
    </format>
    <format dxfId="26295">
      <pivotArea dataOnly="0" labelOnly="1" outline="0" fieldPosition="0">
        <references count="4">
          <reference field="0" count="1" selected="0">
            <x v="55"/>
          </reference>
          <reference field="5" count="1" selected="0">
            <x v="49"/>
          </reference>
          <reference field="6" count="1">
            <x v="0"/>
          </reference>
          <reference field="22" count="1" selected="0">
            <x v="50"/>
          </reference>
        </references>
      </pivotArea>
    </format>
    <format dxfId="26294">
      <pivotArea dataOnly="0" labelOnly="1" outline="0" fieldPosition="0">
        <references count="4">
          <reference field="0" count="1" selected="0">
            <x v="57"/>
          </reference>
          <reference field="5" count="1" selected="0">
            <x v="55"/>
          </reference>
          <reference field="6" count="1">
            <x v="7"/>
          </reference>
          <reference field="22" count="1" selected="0">
            <x v="9"/>
          </reference>
        </references>
      </pivotArea>
    </format>
    <format dxfId="26293">
      <pivotArea dataOnly="0" labelOnly="1" outline="0" fieldPosition="0">
        <references count="4">
          <reference field="0" count="1" selected="0">
            <x v="58"/>
          </reference>
          <reference field="5" count="1" selected="0">
            <x v="37"/>
          </reference>
          <reference field="6" count="1">
            <x v="0"/>
          </reference>
          <reference field="22" count="1" selected="0">
            <x v="42"/>
          </reference>
        </references>
      </pivotArea>
    </format>
    <format dxfId="26292">
      <pivotArea dataOnly="0" labelOnly="1" outline="0" fieldPosition="0">
        <references count="4">
          <reference field="0" count="1" selected="0">
            <x v="59"/>
          </reference>
          <reference field="5" count="1" selected="0">
            <x v="56"/>
          </reference>
          <reference field="6" count="1">
            <x v="7"/>
          </reference>
          <reference field="22" count="1" selected="0">
            <x v="10"/>
          </reference>
        </references>
      </pivotArea>
    </format>
    <format dxfId="26291">
      <pivotArea dataOnly="0" labelOnly="1" outline="0" fieldPosition="0">
        <references count="4">
          <reference field="0" count="1" selected="0">
            <x v="60"/>
          </reference>
          <reference field="5" count="1" selected="0">
            <x v="40"/>
          </reference>
          <reference field="6" count="1">
            <x v="0"/>
          </reference>
          <reference field="22" count="1" selected="0">
            <x v="44"/>
          </reference>
        </references>
      </pivotArea>
    </format>
    <format dxfId="26290">
      <pivotArea dataOnly="0" labelOnly="1" outline="0" fieldPosition="0">
        <references count="4">
          <reference field="0" count="1" selected="0">
            <x v="65"/>
          </reference>
          <reference field="5" count="1" selected="0">
            <x v="60"/>
          </reference>
          <reference field="6" count="1">
            <x v="4"/>
          </reference>
          <reference field="22" count="1" selected="0">
            <x v="17"/>
          </reference>
        </references>
      </pivotArea>
    </format>
    <format dxfId="26289">
      <pivotArea dataOnly="0" labelOnly="1" outline="0" fieldPosition="0">
        <references count="4">
          <reference field="0" count="1" selected="0">
            <x v="66"/>
          </reference>
          <reference field="5" count="1" selected="0">
            <x v="50"/>
          </reference>
          <reference field="6" count="1">
            <x v="0"/>
          </reference>
          <reference field="22" count="1" selected="0">
            <x v="53"/>
          </reference>
        </references>
      </pivotArea>
    </format>
    <format dxfId="26288">
      <pivotArea dataOnly="0" labelOnly="1" outline="0" fieldPosition="0">
        <references count="4">
          <reference field="0" count="1" selected="0">
            <x v="67"/>
          </reference>
          <reference field="5" count="1" selected="0">
            <x v="67"/>
          </reference>
          <reference field="6" count="1">
            <x v="13"/>
          </reference>
          <reference field="22" count="1" selected="0">
            <x v="60"/>
          </reference>
        </references>
      </pivotArea>
    </format>
    <format dxfId="26287">
      <pivotArea dataOnly="0" labelOnly="1" outline="0" fieldPosition="0">
        <references count="5">
          <reference field="0" count="1" selected="0">
            <x v="0"/>
          </reference>
          <reference field="4" count="1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2" count="1" selected="0">
            <x v="45"/>
          </reference>
        </references>
      </pivotArea>
    </format>
    <format dxfId="26286">
      <pivotArea dataOnly="0" labelOnly="1" outline="0" fieldPosition="0">
        <references count="5">
          <reference field="0" count="1" selected="0">
            <x v="1"/>
          </reference>
          <reference field="4" count="1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22" count="1" selected="0">
            <x v="48"/>
          </reference>
        </references>
      </pivotArea>
    </format>
    <format dxfId="26285">
      <pivotArea dataOnly="0" labelOnly="1" outline="0" fieldPosition="0">
        <references count="5">
          <reference field="0" count="1" selected="0">
            <x v="2"/>
          </reference>
          <reference field="4" count="1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22" count="1" selected="0">
            <x v="49"/>
          </reference>
        </references>
      </pivotArea>
    </format>
    <format dxfId="26284">
      <pivotArea dataOnly="0" labelOnly="1" outline="0" fieldPosition="0">
        <references count="5">
          <reference field="0" count="1" selected="0">
            <x v="3"/>
          </reference>
          <reference field="4" count="1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22" count="1" selected="0">
            <x v="11"/>
          </reference>
        </references>
      </pivotArea>
    </format>
    <format dxfId="26283">
      <pivotArea dataOnly="0" labelOnly="1" outline="0" fieldPosition="0">
        <references count="5">
          <reference field="0" count="1" selected="0">
            <x v="4"/>
          </reference>
          <reference field="4" count="1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22" count="1" selected="0">
            <x v="31"/>
          </reference>
        </references>
      </pivotArea>
    </format>
    <format dxfId="26282">
      <pivotArea dataOnly="0" labelOnly="1" outline="0" fieldPosition="0">
        <references count="5">
          <reference field="0" count="1" selected="0">
            <x v="5"/>
          </reference>
          <reference field="4" count="1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22" count="1" selected="0">
            <x v="7"/>
          </reference>
        </references>
      </pivotArea>
    </format>
    <format dxfId="26281">
      <pivotArea dataOnly="0" labelOnly="1" outline="0" fieldPosition="0">
        <references count="5">
          <reference field="0" count="1" selected="0">
            <x v="6"/>
          </reference>
          <reference field="4" count="1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22" count="1" selected="0">
            <x v="37"/>
          </reference>
        </references>
      </pivotArea>
    </format>
    <format dxfId="26280">
      <pivotArea dataOnly="0" labelOnly="1" outline="0" fieldPosition="0">
        <references count="5">
          <reference field="0" count="1" selected="0">
            <x v="7"/>
          </reference>
          <reference field="4" count="1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22" count="1" selected="0">
            <x v="38"/>
          </reference>
        </references>
      </pivotArea>
    </format>
    <format dxfId="26279">
      <pivotArea dataOnly="0" labelOnly="1" outline="0" fieldPosition="0">
        <references count="5">
          <reference field="0" count="1" selected="0">
            <x v="8"/>
          </reference>
          <reference field="4" count="1">
            <x v="7"/>
          </reference>
          <reference field="5" count="1" selected="0">
            <x v="5"/>
          </reference>
          <reference field="6" count="1" selected="0">
            <x v="0"/>
          </reference>
          <reference field="22" count="1" selected="0">
            <x v="13"/>
          </reference>
        </references>
      </pivotArea>
    </format>
    <format dxfId="26278">
      <pivotArea dataOnly="0" labelOnly="1" outline="0" fieldPosition="0">
        <references count="5">
          <reference field="0" count="1" selected="0">
            <x v="9"/>
          </reference>
          <reference field="4" count="1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22" count="1" selected="0">
            <x v="35"/>
          </reference>
        </references>
      </pivotArea>
    </format>
    <format dxfId="26277">
      <pivotArea dataOnly="0" labelOnly="1" outline="0" fieldPosition="0">
        <references count="5">
          <reference field="0" count="1" selected="0">
            <x v="10"/>
          </reference>
          <reference field="4" count="1">
            <x v="9"/>
          </reference>
          <reference field="5" count="1" selected="0">
            <x v="27"/>
          </reference>
          <reference field="6" count="1" selected="0">
            <x v="0"/>
          </reference>
          <reference field="22" count="1" selected="0">
            <x v="33"/>
          </reference>
        </references>
      </pivotArea>
    </format>
    <format dxfId="26276">
      <pivotArea dataOnly="0" labelOnly="1" outline="0" fieldPosition="0">
        <references count="5">
          <reference field="0" count="1" selected="0">
            <x v="11"/>
          </reference>
          <reference field="4" count="1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22" count="1" selected="0">
            <x v="36"/>
          </reference>
        </references>
      </pivotArea>
    </format>
    <format dxfId="26275">
      <pivotArea dataOnly="0" labelOnly="1" outline="0" fieldPosition="0">
        <references count="5">
          <reference field="0" count="1" selected="0">
            <x v="12"/>
          </reference>
          <reference field="4" count="1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22" count="1" selected="0">
            <x v="29"/>
          </reference>
        </references>
      </pivotArea>
    </format>
    <format dxfId="26274">
      <pivotArea dataOnly="0" labelOnly="1" outline="0" fieldPosition="0">
        <references count="5">
          <reference field="0" count="1" selected="0">
            <x v="13"/>
          </reference>
          <reference field="4" count="1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22" count="1" selected="0">
            <x v="26"/>
          </reference>
        </references>
      </pivotArea>
    </format>
    <format dxfId="26273">
      <pivotArea dataOnly="0" labelOnly="1" outline="0" fieldPosition="0">
        <references count="5">
          <reference field="0" count="1" selected="0">
            <x v="14"/>
          </reference>
          <reference field="4" count="1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22" count="1" selected="0">
            <x v="27"/>
          </reference>
        </references>
      </pivotArea>
    </format>
    <format dxfId="26272">
      <pivotArea dataOnly="0" labelOnly="1" outline="0" fieldPosition="0">
        <references count="5">
          <reference field="0" count="1" selected="0">
            <x v="15"/>
          </reference>
          <reference field="4" count="1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22" count="1" selected="0">
            <x v="28"/>
          </reference>
        </references>
      </pivotArea>
    </format>
    <format dxfId="26271">
      <pivotArea dataOnly="0" labelOnly="1" outline="0" fieldPosition="0">
        <references count="5">
          <reference field="0" count="1" selected="0">
            <x v="16"/>
          </reference>
          <reference field="4" count="1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22" count="1" selected="0">
            <x v="25"/>
          </reference>
        </references>
      </pivotArea>
    </format>
    <format dxfId="26270">
      <pivotArea dataOnly="0" labelOnly="1" outline="0" fieldPosition="0">
        <references count="5">
          <reference field="0" count="1" selected="0">
            <x v="17"/>
          </reference>
          <reference field="4" count="1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22" count="1" selected="0">
            <x v="2"/>
          </reference>
        </references>
      </pivotArea>
    </format>
    <format dxfId="26269">
      <pivotArea dataOnly="0" labelOnly="1" outline="0" fieldPosition="0">
        <references count="5">
          <reference field="0" count="1" selected="0">
            <x v="18"/>
          </reference>
          <reference field="4" count="1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22" count="1" selected="0">
            <x v="54"/>
          </reference>
        </references>
      </pivotArea>
    </format>
    <format dxfId="26268">
      <pivotArea dataOnly="0" labelOnly="1" outline="0" fieldPosition="0">
        <references count="5">
          <reference field="0" count="1" selected="0">
            <x v="19"/>
          </reference>
          <reference field="4" count="1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2" count="1" selected="0">
            <x v="18"/>
          </reference>
        </references>
      </pivotArea>
    </format>
    <format dxfId="26267">
      <pivotArea dataOnly="0" labelOnly="1" outline="0" fieldPosition="0">
        <references count="5">
          <reference field="0" count="1" selected="0">
            <x v="21"/>
          </reference>
          <reference field="4" count="1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22" count="1" selected="0">
            <x v="52"/>
          </reference>
        </references>
      </pivotArea>
    </format>
    <format dxfId="26266">
      <pivotArea dataOnly="0" labelOnly="1" outline="0" fieldPosition="0">
        <references count="5">
          <reference field="0" count="1" selected="0">
            <x v="22"/>
          </reference>
          <reference field="4" count="1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22" count="1" selected="0">
            <x v="15"/>
          </reference>
        </references>
      </pivotArea>
    </format>
    <format dxfId="26265">
      <pivotArea dataOnly="0" labelOnly="1" outline="0" fieldPosition="0">
        <references count="5">
          <reference field="0" count="1" selected="0">
            <x v="23"/>
          </reference>
          <reference field="4" count="1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22" count="1" selected="0">
            <x v="43"/>
          </reference>
        </references>
      </pivotArea>
    </format>
    <format dxfId="26264">
      <pivotArea dataOnly="0" labelOnly="1" outline="0" fieldPosition="0">
        <references count="5">
          <reference field="0" count="1" selected="0">
            <x v="24"/>
          </reference>
          <reference field="4" count="1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22" count="1" selected="0">
            <x v="21"/>
          </reference>
        </references>
      </pivotArea>
    </format>
    <format dxfId="26263">
      <pivotArea dataOnly="0" labelOnly="1" outline="0" fieldPosition="0">
        <references count="5">
          <reference field="0" count="1" selected="0">
            <x v="25"/>
          </reference>
          <reference field="4" count="1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22" count="1" selected="0">
            <x v="22"/>
          </reference>
        </references>
      </pivotArea>
    </format>
    <format dxfId="26262">
      <pivotArea dataOnly="0" labelOnly="1" outline="0" fieldPosition="0">
        <references count="5">
          <reference field="0" count="1" selected="0">
            <x v="26"/>
          </reference>
          <reference field="4" count="1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22" count="1" selected="0">
            <x v="6"/>
          </reference>
        </references>
      </pivotArea>
    </format>
    <format dxfId="26261">
      <pivotArea dataOnly="0" labelOnly="1" outline="0" fieldPosition="0">
        <references count="5">
          <reference field="0" count="1" selected="0">
            <x v="27"/>
          </reference>
          <reference field="4" count="1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22" count="1" selected="0">
            <x v="19"/>
          </reference>
        </references>
      </pivotArea>
    </format>
    <format dxfId="26260">
      <pivotArea dataOnly="0" labelOnly="1" outline="0" fieldPosition="0">
        <references count="5">
          <reference field="0" count="1" selected="0">
            <x v="28"/>
          </reference>
          <reference field="4" count="1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2" count="1" selected="0">
            <x v="51"/>
          </reference>
        </references>
      </pivotArea>
    </format>
    <format dxfId="26259">
      <pivotArea dataOnly="0" labelOnly="1" outline="0" fieldPosition="0">
        <references count="5">
          <reference field="0" count="1" selected="0">
            <x v="29"/>
          </reference>
          <reference field="4" count="1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2" count="1" selected="0">
            <x v="55"/>
          </reference>
        </references>
      </pivotArea>
    </format>
    <format dxfId="26258">
      <pivotArea dataOnly="0" labelOnly="1" outline="0" fieldPosition="0">
        <references count="5">
          <reference field="0" count="1" selected="0">
            <x v="30"/>
          </reference>
          <reference field="4" count="1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26257">
      <pivotArea dataOnly="0" labelOnly="1" outline="0" fieldPosition="0">
        <references count="5">
          <reference field="0" count="1" selected="0">
            <x v="31"/>
          </reference>
          <reference field="4" count="1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26256">
      <pivotArea dataOnly="0" labelOnly="1" outline="0" fieldPosition="0">
        <references count="5">
          <reference field="0" count="1" selected="0">
            <x v="33"/>
          </reference>
          <reference field="4" count="1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26255">
      <pivotArea dataOnly="0" labelOnly="1" outline="0" fieldPosition="0">
        <references count="5">
          <reference field="0" count="1" selected="0">
            <x v="34"/>
          </reference>
          <reference field="4" count="1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2" count="1" selected="0">
            <x v="3"/>
          </reference>
        </references>
      </pivotArea>
    </format>
    <format dxfId="26254">
      <pivotArea dataOnly="0" labelOnly="1" outline="0" fieldPosition="0">
        <references count="5">
          <reference field="0" count="1" selected="0">
            <x v="35"/>
          </reference>
          <reference field="4" count="1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2" count="1" selected="0">
            <x v="23"/>
          </reference>
        </references>
      </pivotArea>
    </format>
    <format dxfId="26253">
      <pivotArea dataOnly="0" labelOnly="1" outline="0" fieldPosition="0">
        <references count="5">
          <reference field="0" count="1" selected="0">
            <x v="36"/>
          </reference>
          <reference field="4" count="1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22" count="1" selected="0">
            <x v="24"/>
          </reference>
        </references>
      </pivotArea>
    </format>
    <format dxfId="26252">
      <pivotArea dataOnly="0" labelOnly="1" outline="0" fieldPosition="0">
        <references count="5">
          <reference field="0" count="1" selected="0">
            <x v="37"/>
          </reference>
          <reference field="4" count="1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22" count="1" selected="0">
            <x v="49"/>
          </reference>
        </references>
      </pivotArea>
    </format>
    <format dxfId="26251">
      <pivotArea dataOnly="0" labelOnly="1" outline="0" fieldPosition="0">
        <references count="5">
          <reference field="0" count="1" selected="0">
            <x v="38"/>
          </reference>
          <reference field="4" count="1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22" count="1" selected="0">
            <x v="8"/>
          </reference>
        </references>
      </pivotArea>
    </format>
    <format dxfId="26250">
      <pivotArea dataOnly="0" labelOnly="1" outline="0" fieldPosition="0">
        <references count="5">
          <reference field="0" count="1" selected="0">
            <x v="39"/>
          </reference>
          <reference field="4" count="1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22" count="1" selected="0">
            <x v="39"/>
          </reference>
        </references>
      </pivotArea>
    </format>
    <format dxfId="26249">
      <pivotArea dataOnly="0" labelOnly="1" outline="0" fieldPosition="0">
        <references count="5">
          <reference field="0" count="1" selected="0">
            <x v="40"/>
          </reference>
          <reference field="4" count="1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22" count="1" selected="0">
            <x v="12"/>
          </reference>
        </references>
      </pivotArea>
    </format>
    <format dxfId="26248">
      <pivotArea dataOnly="0" labelOnly="1" outline="0" fieldPosition="0">
        <references count="5">
          <reference field="0" count="1" selected="0">
            <x v="42"/>
          </reference>
          <reference field="4" count="1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22" count="1" selected="0">
            <x v="32"/>
          </reference>
        </references>
      </pivotArea>
    </format>
    <format dxfId="26247">
      <pivotArea dataOnly="0" labelOnly="1" outline="0" fieldPosition="0">
        <references count="5">
          <reference field="0" count="1" selected="0">
            <x v="43"/>
          </reference>
          <reference field="4" count="1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22" count="1" selected="0">
            <x v="14"/>
          </reference>
        </references>
      </pivotArea>
    </format>
    <format dxfId="26246">
      <pivotArea dataOnly="0" labelOnly="1" outline="0" fieldPosition="0">
        <references count="5">
          <reference field="0" count="1" selected="0">
            <x v="44"/>
          </reference>
          <reference field="4" count="1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22" count="1" selected="0">
            <x v="34"/>
          </reference>
        </references>
      </pivotArea>
    </format>
    <format dxfId="26245">
      <pivotArea dataOnly="0" labelOnly="1" outline="0" fieldPosition="0">
        <references count="5">
          <reference field="0" count="1" selected="0">
            <x v="45"/>
          </reference>
          <reference field="4" count="1">
            <x v="5"/>
          </reference>
          <reference field="5" count="1" selected="0">
            <x v="57"/>
          </reference>
          <reference field="6" count="1" selected="0">
            <x v="7"/>
          </reference>
          <reference field="22" count="1" selected="0">
            <x v="16"/>
          </reference>
        </references>
      </pivotArea>
    </format>
    <format dxfId="26244">
      <pivotArea dataOnly="0" labelOnly="1" outline="0" fieldPosition="0">
        <references count="5">
          <reference field="0" count="1" selected="0">
            <x v="46"/>
          </reference>
          <reference field="4" count="1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22" count="1" selected="0">
            <x v="30"/>
          </reference>
        </references>
      </pivotArea>
    </format>
    <format dxfId="26243">
      <pivotArea dataOnly="0" labelOnly="1" outline="0" fieldPosition="0">
        <references count="5">
          <reference field="0" count="1" selected="0">
            <x v="47"/>
          </reference>
          <reference field="4" count="1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22" count="1" selected="0">
            <x v="40"/>
          </reference>
        </references>
      </pivotArea>
    </format>
    <format dxfId="26242">
      <pivotArea dataOnly="0" labelOnly="1" outline="0" fieldPosition="0">
        <references count="5">
          <reference field="0" count="1" selected="0">
            <x v="51"/>
          </reference>
          <reference field="4" count="1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2" count="1" selected="0">
            <x v="58"/>
          </reference>
        </references>
      </pivotArea>
    </format>
    <format dxfId="26241">
      <pivotArea dataOnly="0" labelOnly="1" outline="0" fieldPosition="0">
        <references count="5">
          <reference field="0" count="1" selected="0">
            <x v="54"/>
          </reference>
          <reference field="4" count="1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22" count="1" selected="0">
            <x v="57"/>
          </reference>
        </references>
      </pivotArea>
    </format>
    <format dxfId="26240">
      <pivotArea dataOnly="0" labelOnly="1" outline="0" fieldPosition="0">
        <references count="5">
          <reference field="0" count="1" selected="0">
            <x v="55"/>
          </reference>
          <reference field="4" count="1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2" count="1" selected="0">
            <x v="50"/>
          </reference>
        </references>
      </pivotArea>
    </format>
    <format dxfId="26239">
      <pivotArea dataOnly="0" labelOnly="1" outline="0" fieldPosition="0">
        <references count="5">
          <reference field="0" count="1" selected="0">
            <x v="56"/>
          </reference>
          <reference field="4" count="1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22" count="1" selected="0">
            <x v="47"/>
          </reference>
        </references>
      </pivotArea>
    </format>
    <format dxfId="26238">
      <pivotArea dataOnly="0" labelOnly="1" outline="0" fieldPosition="0">
        <references count="5">
          <reference field="0" count="1" selected="0">
            <x v="57"/>
          </reference>
          <reference field="4" count="1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22" count="1" selected="0">
            <x v="9"/>
          </reference>
        </references>
      </pivotArea>
    </format>
    <format dxfId="26237">
      <pivotArea dataOnly="0" labelOnly="1" outline="0" fieldPosition="0">
        <references count="5">
          <reference field="0" count="1" selected="0">
            <x v="58"/>
          </reference>
          <reference field="4" count="1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22" count="1" selected="0">
            <x v="42"/>
          </reference>
        </references>
      </pivotArea>
    </format>
    <format dxfId="26236">
      <pivotArea dataOnly="0" labelOnly="1" outline="0" fieldPosition="0">
        <references count="5">
          <reference field="0" count="1" selected="0">
            <x v="59"/>
          </reference>
          <reference field="4" count="1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22" count="1" selected="0">
            <x v="10"/>
          </reference>
        </references>
      </pivotArea>
    </format>
    <format dxfId="26235">
      <pivotArea dataOnly="0" labelOnly="1" outline="0" fieldPosition="0">
        <references count="5">
          <reference field="0" count="1" selected="0">
            <x v="60"/>
          </reference>
          <reference field="4" count="1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22" count="1" selected="0">
            <x v="44"/>
          </reference>
        </references>
      </pivotArea>
    </format>
    <format dxfId="26234">
      <pivotArea dataOnly="0" labelOnly="1" outline="0" fieldPosition="0">
        <references count="5">
          <reference field="0" count="1" selected="0">
            <x v="61"/>
          </reference>
          <reference field="4" count="1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2" count="1" selected="0">
            <x v="4"/>
          </reference>
        </references>
      </pivotArea>
    </format>
    <format dxfId="26233">
      <pivotArea dataOnly="0" labelOnly="1" outline="0" fieldPosition="0">
        <references count="5">
          <reference field="0" count="1" selected="0">
            <x v="62"/>
          </reference>
          <reference field="4" count="1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22" count="1" selected="0">
            <x v="5"/>
          </reference>
        </references>
      </pivotArea>
    </format>
    <format dxfId="26232">
      <pivotArea dataOnly="0" labelOnly="1" outline="0" fieldPosition="0">
        <references count="5">
          <reference field="0" count="1" selected="0">
            <x v="65"/>
          </reference>
          <reference field="4" count="1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22" count="1" selected="0">
            <x v="17"/>
          </reference>
        </references>
      </pivotArea>
    </format>
    <format dxfId="26231">
      <pivotArea dataOnly="0" labelOnly="1" outline="0" fieldPosition="0">
        <references count="5">
          <reference field="0" count="1" selected="0">
            <x v="66"/>
          </reference>
          <reference field="4" count="1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2" count="1" selected="0">
            <x v="53"/>
          </reference>
        </references>
      </pivotArea>
    </format>
    <format dxfId="26230">
      <pivotArea dataOnly="0" labelOnly="1" outline="0" fieldPosition="0">
        <references count="5">
          <reference field="0" count="1" selected="0">
            <x v="67"/>
          </reference>
          <reference field="4" count="1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22" count="1" selected="0">
            <x v="60"/>
          </reference>
        </references>
      </pivotArea>
    </format>
    <format dxfId="26229">
      <pivotArea dataOnly="0" labelOnly="1" outline="0" fieldPosition="0">
        <references count="6">
          <reference field="0" count="1" selected="0">
            <x v="0"/>
          </reference>
          <reference field="3" count="1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2" count="1" selected="0">
            <x v="45"/>
          </reference>
        </references>
      </pivotArea>
    </format>
    <format dxfId="26228">
      <pivotArea dataOnly="0" labelOnly="1" outline="0" fieldPosition="0">
        <references count="6">
          <reference field="0" count="1" selected="0">
            <x v="12"/>
          </reference>
          <reference field="3" count="1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22" count="1" selected="0">
            <x v="29"/>
          </reference>
        </references>
      </pivotArea>
    </format>
    <format dxfId="26227">
      <pivotArea dataOnly="0" labelOnly="1" outline="0" fieldPosition="0">
        <references count="6">
          <reference field="0" count="1" selected="0">
            <x v="13"/>
          </reference>
          <reference field="3" count="1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22" count="1" selected="0">
            <x v="26"/>
          </reference>
        </references>
      </pivotArea>
    </format>
    <format dxfId="26226">
      <pivotArea dataOnly="0" labelOnly="1" outline="0" fieldPosition="0">
        <references count="6">
          <reference field="0" count="1" selected="0">
            <x v="19"/>
          </reference>
          <reference field="3" count="1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2" count="1" selected="0">
            <x v="18"/>
          </reference>
        </references>
      </pivotArea>
    </format>
    <format dxfId="26225">
      <pivotArea dataOnly="0" labelOnly="1" outline="0" fieldPosition="0">
        <references count="6">
          <reference field="0" count="1" selected="0">
            <x v="20"/>
          </reference>
          <reference field="3" count="1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22" count="1" selected="0">
            <x v="56"/>
          </reference>
        </references>
      </pivotArea>
    </format>
    <format dxfId="26224">
      <pivotArea dataOnly="0" labelOnly="1" outline="0" fieldPosition="0">
        <references count="6">
          <reference field="0" count="1" selected="0">
            <x v="47"/>
          </reference>
          <reference field="3" count="1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22" count="1" selected="0">
            <x v="40"/>
          </reference>
        </references>
      </pivotArea>
    </format>
    <format dxfId="26223">
      <pivotArea dataOnly="0" labelOnly="1" outline="0" fieldPosition="0">
        <references count="6">
          <reference field="0" count="1" selected="0">
            <x v="48"/>
          </reference>
          <reference field="3" count="1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22" count="1" selected="0">
            <x v="40"/>
          </reference>
        </references>
      </pivotArea>
    </format>
    <format dxfId="26222">
      <pivotArea dataOnly="0" labelOnly="1" outline="0" fieldPosition="0">
        <references count="6">
          <reference field="0" count="1" selected="0">
            <x v="51"/>
          </reference>
          <reference field="3" count="1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2" count="1" selected="0">
            <x v="58"/>
          </reference>
        </references>
      </pivotArea>
    </format>
    <format dxfId="26221">
      <pivotArea dataOnly="0" labelOnly="1" outline="0" fieldPosition="0">
        <references count="6">
          <reference field="0" count="1" selected="0">
            <x v="53"/>
          </reference>
          <reference field="3" count="1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22" count="1" selected="0">
            <x v="20"/>
          </reference>
        </references>
      </pivotArea>
    </format>
    <format dxfId="26220">
      <pivotArea dataOnly="0" labelOnly="1" outline="0" fieldPosition="0">
        <references count="6">
          <reference field="0" count="1" selected="0">
            <x v="54"/>
          </reference>
          <reference field="3" count="1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22" count="1" selected="0">
            <x v="57"/>
          </reference>
        </references>
      </pivotArea>
    </format>
    <format dxfId="26219">
      <pivotArea dataOnly="0" labelOnly="1" outline="0" fieldPosition="0">
        <references count="6">
          <reference field="0" count="1" selected="0">
            <x v="55"/>
          </reference>
          <reference field="3" count="1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2" count="1" selected="0">
            <x v="50"/>
          </reference>
        </references>
      </pivotArea>
    </format>
    <format dxfId="26218">
      <pivotArea dataOnly="0" labelOnly="1" outline="0" fieldPosition="0">
        <references count="6">
          <reference field="0" count="1" selected="0">
            <x v="56"/>
          </reference>
          <reference field="3" count="1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22" count="1" selected="0">
            <x v="47"/>
          </reference>
        </references>
      </pivotArea>
    </format>
    <format dxfId="26217">
      <pivotArea dataOnly="0" labelOnly="1" outline="0" fieldPosition="0">
        <references count="6">
          <reference field="0" count="1" selected="0">
            <x v="57"/>
          </reference>
          <reference field="3" count="1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22" count="1" selected="0">
            <x v="9"/>
          </reference>
        </references>
      </pivotArea>
    </format>
    <format dxfId="26216">
      <pivotArea dataOnly="0" labelOnly="1" outline="0" fieldPosition="0">
        <references count="6">
          <reference field="0" count="1" selected="0">
            <x v="65"/>
          </reference>
          <reference field="3" count="1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22" count="1" selected="0">
            <x v="17"/>
          </reference>
        </references>
      </pivotArea>
    </format>
    <format dxfId="26215">
      <pivotArea dataOnly="0" labelOnly="1" outline="0" fieldPosition="0">
        <references count="6">
          <reference field="0" count="1" selected="0">
            <x v="66"/>
          </reference>
          <reference field="3" count="1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2" count="1" selected="0">
            <x v="53"/>
          </reference>
        </references>
      </pivotArea>
    </format>
    <format dxfId="26214">
      <pivotArea dataOnly="0" labelOnly="1" outline="0" fieldPosition="0">
        <references count="7">
          <reference field="0" count="1" selected="0">
            <x v="0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2" count="1" selected="0">
            <x v="45"/>
          </reference>
        </references>
      </pivotArea>
    </format>
    <format dxfId="26213">
      <pivotArea dataOnly="0" labelOnly="1" outline="0" fieldPosition="0">
        <references count="7">
          <reference field="0" count="1" selected="0">
            <x v="28"/>
          </reference>
          <reference field="1" count="1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2" count="1" selected="0">
            <x v="51"/>
          </reference>
        </references>
      </pivotArea>
    </format>
    <format dxfId="26212">
      <pivotArea dataOnly="0" labelOnly="1" outline="0" fieldPosition="0">
        <references count="7">
          <reference field="0" count="1" selected="0">
            <x v="29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2" count="1" selected="0">
            <x v="55"/>
          </reference>
        </references>
      </pivotArea>
    </format>
    <format dxfId="26211">
      <pivotArea dataOnly="0" labelOnly="1" outline="0" fieldPosition="0">
        <references count="7">
          <reference field="0" count="1" selected="0">
            <x v="30"/>
          </reference>
          <reference field="1" count="1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26210">
      <pivotArea dataOnly="0" labelOnly="1" outline="0" fieldPosition="0">
        <references count="7">
          <reference field="0" count="1" selected="0">
            <x v="34"/>
          </reference>
          <reference field="1" count="1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2" count="1" selected="0">
            <x v="3"/>
          </reference>
        </references>
      </pivotArea>
    </format>
    <format dxfId="26209">
      <pivotArea dataOnly="0" labelOnly="1" outline="0" fieldPosition="0">
        <references count="7">
          <reference field="0" count="1" selected="0">
            <x v="35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2" count="1" selected="0">
            <x v="23"/>
          </reference>
        </references>
      </pivotArea>
    </format>
    <format dxfId="26208">
      <pivotArea dataOnly="0" labelOnly="1" outline="0" fieldPosition="0">
        <references count="7">
          <reference field="0" count="1" selected="0">
            <x v="61"/>
          </reference>
          <reference field="1" count="1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2" count="1" selected="0">
            <x v="4"/>
          </reference>
        </references>
      </pivotArea>
    </format>
    <format dxfId="26207">
      <pivotArea dataOnly="0" labelOnly="1" outline="0" fieldPosition="0">
        <references count="7">
          <reference field="0" count="1" selected="0">
            <x v="66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2" count="1" selected="0">
            <x v="53"/>
          </reference>
        </references>
      </pivotArea>
    </format>
    <format dxfId="26206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0" count="1">
            <x v="1"/>
          </reference>
          <reference field="22" count="1" selected="0">
            <x v="45"/>
          </reference>
        </references>
      </pivotArea>
    </format>
    <format dxfId="26205">
      <pivotArea dataOnly="0" labelOnly="1" outline="0" fieldPosition="0">
        <references count="8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25"/>
          </reference>
        </references>
      </pivotArea>
    </format>
    <format dxfId="26204">
      <pivotArea dataOnly="0" labelOnly="1" outline="0" fieldPosition="0">
        <references count="8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0" count="1">
            <x v="4"/>
          </reference>
          <reference field="22" count="1" selected="0">
            <x v="18"/>
          </reference>
        </references>
      </pivotArea>
    </format>
    <format dxfId="26203">
      <pivotArea dataOnly="0" labelOnly="1" outline="0" fieldPosition="0">
        <references count="8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6"/>
          </reference>
        </references>
      </pivotArea>
    </format>
    <format dxfId="26202">
      <pivotArea dataOnly="0" labelOnly="1" outline="0" fieldPosition="0">
        <references count="8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20" count="1">
            <x v="4"/>
          </reference>
          <reference field="22" count="1" selected="0">
            <x v="21"/>
          </reference>
        </references>
      </pivotArea>
    </format>
    <format dxfId="26201">
      <pivotArea dataOnly="0" labelOnly="1" outline="0" fieldPosition="0">
        <references count="8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0" count="1">
            <x v="2"/>
          </reference>
          <reference field="22" count="1" selected="0">
            <x v="51"/>
          </reference>
        </references>
      </pivotArea>
    </format>
    <format dxfId="26200">
      <pivotArea dataOnly="0" labelOnly="1" outline="0" fieldPosition="0">
        <references count="8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5"/>
          </reference>
        </references>
      </pivotArea>
    </format>
    <format dxfId="26199">
      <pivotArea dataOnly="0" labelOnly="1" outline="0" fieldPosition="0">
        <references count="8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0" count="1">
            <x v="0"/>
          </reference>
          <reference field="22" count="1" selected="0">
            <x v="46"/>
          </reference>
        </references>
      </pivotArea>
    </format>
    <format dxfId="26198">
      <pivotArea dataOnly="0" labelOnly="1" outline="0" fieldPosition="0">
        <references count="8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0" count="1">
            <x v="2"/>
          </reference>
          <reference field="22" count="1" selected="0">
            <x v="3"/>
          </reference>
        </references>
      </pivotArea>
    </format>
    <format dxfId="26197">
      <pivotArea dataOnly="0" labelOnly="1" outline="0" fieldPosition="0">
        <references count="8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0" count="1">
            <x v="1"/>
          </reference>
          <reference field="22" count="1" selected="0">
            <x v="23"/>
          </reference>
        </references>
      </pivotArea>
    </format>
    <format dxfId="26196">
      <pivotArea dataOnly="0" labelOnly="1" outline="0" fieldPosition="0">
        <references count="8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0" count="1">
            <x v="4"/>
          </reference>
          <reference field="22" count="1" selected="0">
            <x v="58"/>
          </reference>
        </references>
      </pivotArea>
    </format>
    <format dxfId="26195">
      <pivotArea dataOnly="0" labelOnly="1" outline="0" fieldPosition="0">
        <references count="8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0"/>
          </reference>
        </references>
      </pivotArea>
    </format>
    <format dxfId="26194">
      <pivotArea dataOnly="0" labelOnly="1" outline="0" fieldPosition="0">
        <references count="8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20" count="1">
            <x v="4"/>
          </reference>
          <reference field="22" count="1" selected="0">
            <x v="9"/>
          </reference>
        </references>
      </pivotArea>
    </format>
    <format dxfId="26193">
      <pivotArea dataOnly="0" labelOnly="1" outline="0" fieldPosition="0">
        <references count="8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42"/>
          </reference>
        </references>
      </pivotArea>
    </format>
    <format dxfId="26192">
      <pivotArea dataOnly="0" labelOnly="1" outline="0" fieldPosition="0">
        <references count="8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0" count="1">
            <x v="2"/>
          </reference>
          <reference field="22" count="1" selected="0">
            <x v="4"/>
          </reference>
        </references>
      </pivotArea>
    </format>
    <format dxfId="26191">
      <pivotArea dataOnly="0" labelOnly="1" outline="0" fieldPosition="0">
        <references count="8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3"/>
          </reference>
        </references>
      </pivotArea>
    </format>
    <format dxfId="26190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4"/>
          </reference>
          <reference field="22" count="1" selected="0">
            <x v="45"/>
          </reference>
        </references>
      </pivotArea>
    </format>
    <format dxfId="26189">
      <pivotArea dataOnly="0" labelOnly="1" outline="0" fieldPosition="0">
        <references count="9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40"/>
          </reference>
          <reference field="22" count="1" selected="0">
            <x v="11"/>
          </reference>
        </references>
      </pivotArea>
    </format>
    <format dxfId="26188">
      <pivotArea dataOnly="0" labelOnly="1" outline="0" fieldPosition="0">
        <references count="9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5"/>
          </reference>
          <reference field="22" count="1" selected="0">
            <x v="31"/>
          </reference>
        </references>
      </pivotArea>
    </format>
    <format dxfId="26187">
      <pivotArea dataOnly="0" labelOnly="1" outline="0" fieldPosition="0">
        <references count="9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7"/>
          </reference>
          <reference field="22" count="1" selected="0">
            <x v="7"/>
          </reference>
        </references>
      </pivotArea>
    </format>
    <format dxfId="26186">
      <pivotArea dataOnly="0" labelOnly="1" outline="0" fieldPosition="0">
        <references count="9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8"/>
          </reference>
          <reference field="22" count="1" selected="0">
            <x v="37"/>
          </reference>
        </references>
      </pivotArea>
    </format>
    <format dxfId="26185">
      <pivotArea dataOnly="0" labelOnly="1" outline="0" fieldPosition="0">
        <references count="9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3"/>
          </reference>
          <reference field="22" count="1" selected="0">
            <x v="38"/>
          </reference>
        </references>
      </pivotArea>
    </format>
    <format dxfId="26184">
      <pivotArea dataOnly="0" labelOnly="1" outline="0" fieldPosition="0">
        <references count="9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0"/>
          </reference>
          <reference field="22" count="1" selected="0">
            <x v="13"/>
          </reference>
        </references>
      </pivotArea>
    </format>
    <format dxfId="26183">
      <pivotArea dataOnly="0" labelOnly="1" outline="0" fieldPosition="0">
        <references count="9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6"/>
          </reference>
          <reference field="22" count="1" selected="0">
            <x v="35"/>
          </reference>
        </references>
      </pivotArea>
    </format>
    <format dxfId="26182">
      <pivotArea dataOnly="0" labelOnly="1" outline="0" fieldPosition="0">
        <references count="9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27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5"/>
          </reference>
          <reference field="22" count="1" selected="0">
            <x v="33"/>
          </reference>
        </references>
      </pivotArea>
    </format>
    <format dxfId="26181">
      <pivotArea dataOnly="0" labelOnly="1" outline="0" fieldPosition="0">
        <references count="9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4"/>
          </reference>
          <reference field="22" count="1" selected="0">
            <x v="36"/>
          </reference>
        </references>
      </pivotArea>
    </format>
    <format dxfId="26180">
      <pivotArea dataOnly="0" labelOnly="1" outline="0" fieldPosition="0">
        <references count="9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8"/>
          </reference>
          <reference field="22" count="1" selected="0">
            <x v="29"/>
          </reference>
        </references>
      </pivotArea>
    </format>
    <format dxfId="26179">
      <pivotArea dataOnly="0" labelOnly="1" outline="0" fieldPosition="0">
        <references count="9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"/>
          </reference>
          <reference field="22" count="1" selected="0">
            <x v="26"/>
          </reference>
        </references>
      </pivotArea>
    </format>
    <format dxfId="26178">
      <pivotArea dataOnly="0" labelOnly="1" outline="0" fieldPosition="0">
        <references count="9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"/>
          </reference>
          <reference field="22" count="1" selected="0">
            <x v="27"/>
          </reference>
        </references>
      </pivotArea>
    </format>
    <format dxfId="26177">
      <pivotArea dataOnly="0" labelOnly="1" outline="0" fieldPosition="0">
        <references count="9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8"/>
          </reference>
          <reference field="22" count="1" selected="0">
            <x v="28"/>
          </reference>
        </references>
      </pivotArea>
    </format>
    <format dxfId="26176">
      <pivotArea dataOnly="0" labelOnly="1" outline="0" fieldPosition="0">
        <references count="9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9"/>
          </reference>
          <reference field="22" count="1" selected="0">
            <x v="25"/>
          </reference>
        </references>
      </pivotArea>
    </format>
    <format dxfId="26175">
      <pivotArea dataOnly="0" labelOnly="1" outline="0" fieldPosition="0">
        <references count="9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9"/>
          </reference>
          <reference field="22" count="1" selected="0">
            <x v="2"/>
          </reference>
        </references>
      </pivotArea>
    </format>
    <format dxfId="26174">
      <pivotArea dataOnly="0" labelOnly="1" outline="0" fieldPosition="0">
        <references count="9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11"/>
          </reference>
          <reference field="22" count="1" selected="0">
            <x v="54"/>
          </reference>
        </references>
      </pivotArea>
    </format>
    <format dxfId="26173">
      <pivotArea dataOnly="0" labelOnly="1" outline="0" fieldPosition="0">
        <references count="9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9"/>
          </reference>
          <reference field="22" count="1" selected="0">
            <x v="18"/>
          </reference>
        </references>
      </pivotArea>
    </format>
    <format dxfId="26172">
      <pivotArea dataOnly="0" labelOnly="1" outline="0" fieldPosition="0">
        <references count="9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9"/>
          </reference>
          <reference field="22" count="1" selected="0">
            <x v="56"/>
          </reference>
        </references>
      </pivotArea>
    </format>
    <format dxfId="26171">
      <pivotArea dataOnly="0" labelOnly="1" outline="0" fieldPosition="0">
        <references count="9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2"/>
          </reference>
          <reference field="22" count="1" selected="0">
            <x v="52"/>
          </reference>
        </references>
      </pivotArea>
    </format>
    <format dxfId="26170">
      <pivotArea dataOnly="0" labelOnly="1" outline="0" fieldPosition="0">
        <references count="9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0"/>
          </reference>
          <reference field="22" count="1" selected="0">
            <x v="15"/>
          </reference>
        </references>
      </pivotArea>
    </format>
    <format dxfId="26169">
      <pivotArea dataOnly="0" labelOnly="1" outline="0" fieldPosition="0">
        <references count="9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4"/>
          </reference>
          <reference field="22" count="1" selected="0">
            <x v="43"/>
          </reference>
        </references>
      </pivotArea>
    </format>
    <format dxfId="26168">
      <pivotArea dataOnly="0" labelOnly="1" outline="0" fieldPosition="0">
        <references count="9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36"/>
          </reference>
          <reference field="22" count="1" selected="0">
            <x v="21"/>
          </reference>
        </references>
      </pivotArea>
    </format>
    <format dxfId="26167">
      <pivotArea dataOnly="0" labelOnly="1" outline="0" fieldPosition="0">
        <references count="9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10"/>
          </reference>
          <reference field="22" count="1" selected="0">
            <x v="22"/>
          </reference>
        </references>
      </pivotArea>
    </format>
    <format dxfId="26166">
      <pivotArea dataOnly="0" labelOnly="1" outline="0" fieldPosition="0">
        <references count="9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19"/>
          </reference>
          <reference field="22" count="1" selected="0">
            <x v="6"/>
          </reference>
        </references>
      </pivotArea>
    </format>
    <format dxfId="26165">
      <pivotArea dataOnly="0" labelOnly="1" outline="0" fieldPosition="0">
        <references count="9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12"/>
          </reference>
          <reference field="22" count="1" selected="0">
            <x v="19"/>
          </reference>
        </references>
      </pivotArea>
    </format>
    <format dxfId="26164">
      <pivotArea dataOnly="0" labelOnly="1" outline="0" fieldPosition="0">
        <references count="9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0" count="1" selected="0">
            <x v="2"/>
          </reference>
          <reference field="21" count="1">
            <x v="37"/>
          </reference>
          <reference field="22" count="1" selected="0">
            <x v="51"/>
          </reference>
        </references>
      </pivotArea>
    </format>
    <format dxfId="26163">
      <pivotArea dataOnly="0" labelOnly="1" outline="0" fieldPosition="0">
        <references count="9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4"/>
          </reference>
          <reference field="22" count="1" selected="0">
            <x v="55"/>
          </reference>
        </references>
      </pivotArea>
    </format>
    <format dxfId="26162">
      <pivotArea dataOnly="0" labelOnly="1" outline="0" fieldPosition="0">
        <references count="9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0" count="1" selected="0">
            <x v="0"/>
          </reference>
          <reference field="21" count="1">
            <x v="18"/>
          </reference>
          <reference field="22" count="1" selected="0">
            <x v="46"/>
          </reference>
        </references>
      </pivotArea>
    </format>
    <format dxfId="26161">
      <pivotArea dataOnly="0" labelOnly="1" outline="0" fieldPosition="0">
        <references count="9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0" count="1" selected="0">
            <x v="2"/>
          </reference>
          <reference field="21" count="1">
            <x v="13"/>
          </reference>
          <reference field="22" count="1" selected="0">
            <x v="3"/>
          </reference>
        </references>
      </pivotArea>
    </format>
    <format dxfId="26160">
      <pivotArea dataOnly="0" labelOnly="1" outline="0" fieldPosition="0">
        <references count="9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6"/>
          </reference>
          <reference field="22" count="1" selected="0">
            <x v="23"/>
          </reference>
        </references>
      </pivotArea>
    </format>
    <format dxfId="26159">
      <pivotArea dataOnly="0" labelOnly="1" outline="0" fieldPosition="0">
        <references count="9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7"/>
          </reference>
          <reference field="22" count="1" selected="0">
            <x v="24"/>
          </reference>
        </references>
      </pivotArea>
    </format>
    <format dxfId="26158">
      <pivotArea dataOnly="0" labelOnly="1" outline="0" fieldPosition="0">
        <references count="9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4"/>
          </reference>
          <reference field="22" count="1" selected="0">
            <x v="49"/>
          </reference>
        </references>
      </pivotArea>
    </format>
    <format dxfId="26157">
      <pivotArea dataOnly="0" labelOnly="1" outline="0" fieldPosition="0">
        <references count="9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7"/>
          </reference>
          <reference field="22" count="1" selected="0">
            <x v="12"/>
          </reference>
        </references>
      </pivotArea>
    </format>
    <format dxfId="26156">
      <pivotArea dataOnly="0" labelOnly="1" outline="0" fieldPosition="0">
        <references count="9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1"/>
          </reference>
          <reference field="22" count="1" selected="0">
            <x v="32"/>
          </reference>
        </references>
      </pivotArea>
    </format>
    <format dxfId="26155">
      <pivotArea dataOnly="0" labelOnly="1" outline="0" fieldPosition="0">
        <references count="9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3"/>
          </reference>
          <reference field="22" count="1" selected="0">
            <x v="14"/>
          </reference>
        </references>
      </pivotArea>
    </format>
    <format dxfId="26154">
      <pivotArea dataOnly="0" labelOnly="1" outline="0" fieldPosition="0">
        <references count="9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"/>
          </reference>
          <reference field="22" count="1" selected="0">
            <x v="34"/>
          </reference>
        </references>
      </pivotArea>
    </format>
    <format dxfId="26153">
      <pivotArea dataOnly="0" labelOnly="1" outline="0" fieldPosition="0">
        <references count="9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7"/>
          </reference>
          <reference field="20" count="1" selected="0">
            <x v="1"/>
          </reference>
          <reference field="21" count="1">
            <x v="15"/>
          </reference>
          <reference field="22" count="1" selected="0">
            <x v="16"/>
          </reference>
        </references>
      </pivotArea>
    </format>
    <format dxfId="26152">
      <pivotArea dataOnly="0" labelOnly="1" outline="0" fieldPosition="0">
        <references count="9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8"/>
          </reference>
          <reference field="22" count="1" selected="0">
            <x v="40"/>
          </reference>
        </references>
      </pivotArea>
    </format>
    <format dxfId="26151">
      <pivotArea dataOnly="0" labelOnly="1" outline="0" fieldPosition="0">
        <references count="9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0" count="1" selected="0">
            <x v="4"/>
          </reference>
          <reference field="21" count="1">
            <x v="8"/>
          </reference>
          <reference field="22" count="1" selected="0">
            <x v="58"/>
          </reference>
        </references>
      </pivotArea>
    </format>
    <format dxfId="26150">
      <pivotArea dataOnly="0" labelOnly="1" outline="0" fieldPosition="0">
        <references count="9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20" count="1" selected="0">
            <x v="4"/>
          </reference>
          <reference field="21" count="1">
            <x v="9"/>
          </reference>
          <reference field="22" count="1" selected="0">
            <x v="59"/>
          </reference>
        </references>
      </pivotArea>
    </format>
    <format dxfId="26149">
      <pivotArea dataOnly="0" labelOnly="1" outline="0" fieldPosition="0">
        <references count="9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24"/>
          </reference>
          <reference field="22" count="1" selected="0">
            <x v="20"/>
          </reference>
        </references>
      </pivotArea>
    </format>
    <format dxfId="26148">
      <pivotArea dataOnly="0" labelOnly="1" outline="0" fieldPosition="0">
        <references count="9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20" count="1" selected="0">
            <x v="4"/>
          </reference>
          <reference field="21" count="1">
            <x v="26"/>
          </reference>
          <reference field="22" count="1" selected="0">
            <x v="57"/>
          </reference>
        </references>
      </pivotArea>
    </format>
    <format dxfId="26147">
      <pivotArea dataOnly="0" labelOnly="1" outline="0" fieldPosition="0">
        <references count="9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7"/>
          </reference>
          <reference field="22" count="1" selected="0">
            <x v="50"/>
          </reference>
        </references>
      </pivotArea>
    </format>
    <format dxfId="26146">
      <pivotArea dataOnly="0" labelOnly="1" outline="0" fieldPosition="0">
        <references count="9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1"/>
          </reference>
          <reference field="22" count="1" selected="0">
            <x v="47"/>
          </reference>
        </references>
      </pivotArea>
    </format>
    <format dxfId="26145">
      <pivotArea dataOnly="0" labelOnly="1" outline="0" fieldPosition="0">
        <references count="9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20" count="1" selected="0">
            <x v="4"/>
          </reference>
          <reference field="21" count="1">
            <x v="32"/>
          </reference>
          <reference field="22" count="1" selected="0">
            <x v="9"/>
          </reference>
        </references>
      </pivotArea>
    </format>
    <format dxfId="26144">
      <pivotArea dataOnly="0" labelOnly="1" outline="0" fieldPosition="0">
        <references count="9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5"/>
          </reference>
          <reference field="22" count="1" selected="0">
            <x v="42"/>
          </reference>
        </references>
      </pivotArea>
    </format>
    <format dxfId="26143">
      <pivotArea dataOnly="0" labelOnly="1" outline="0" fieldPosition="0">
        <references count="9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20" count="1" selected="0">
            <x v="3"/>
          </reference>
          <reference field="21" count="1">
            <x v="23"/>
          </reference>
          <reference field="22" count="1" selected="0">
            <x v="10"/>
          </reference>
        </references>
      </pivotArea>
    </format>
    <format dxfId="26142">
      <pivotArea dataOnly="0" labelOnly="1" outline="0" fieldPosition="0">
        <references count="9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9"/>
          </reference>
          <reference field="22" count="1" selected="0">
            <x v="44"/>
          </reference>
        </references>
      </pivotArea>
    </format>
    <format dxfId="26141">
      <pivotArea dataOnly="0" labelOnly="1" outline="0" fieldPosition="0">
        <references count="9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0" count="1" selected="0">
            <x v="2"/>
          </reference>
          <reference field="21" count="1">
            <x v="30"/>
          </reference>
          <reference field="22" count="1" selected="0">
            <x v="4"/>
          </reference>
        </references>
      </pivotArea>
    </format>
    <format dxfId="26140">
      <pivotArea dataOnly="0" labelOnly="1" outline="0" fieldPosition="0">
        <references count="9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20" count="1" selected="0">
            <x v="2"/>
          </reference>
          <reference field="21" count="1">
            <x v="13"/>
          </reference>
          <reference field="22" count="1" selected="0">
            <x v="17"/>
          </reference>
        </references>
      </pivotArea>
    </format>
    <format dxfId="26139">
      <pivotArea dataOnly="0" labelOnly="1" outline="0" fieldPosition="0">
        <references count="9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5"/>
          </reference>
          <reference field="22" count="1" selected="0">
            <x v="53"/>
          </reference>
        </references>
      </pivotArea>
    </format>
    <format dxfId="26138">
      <pivotArea dataOnly="0" labelOnly="1" outline="0" fieldPosition="0">
        <references count="9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20" count="1" selected="0">
            <x v="3"/>
          </reference>
          <reference field="21" count="1">
            <x v="41"/>
          </reference>
          <reference field="22" count="1" selected="0">
            <x v="60"/>
          </reference>
        </references>
      </pivotArea>
    </format>
    <format dxfId="26137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26136">
      <pivotArea dataOnly="0" labelOnly="1" outline="0" fieldPosition="0">
        <references count="10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26135">
      <pivotArea dataOnly="0" labelOnly="1" outline="0" fieldPosition="0">
        <references count="10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6134">
      <pivotArea dataOnly="0" labelOnly="1" outline="0" fieldPosition="0">
        <references count="10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26133">
      <pivotArea dataOnly="0" labelOnly="1" outline="0" fieldPosition="0">
        <references count="10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26132">
      <pivotArea dataOnly="0" labelOnly="1" outline="0" fieldPosition="0">
        <references count="10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26131">
      <pivotArea dataOnly="0" labelOnly="1" outline="0" fieldPosition="0">
        <references count="10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12" count="1">
            <x v="1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26130">
      <pivotArea dataOnly="0" labelOnly="1" outline="0" fieldPosition="0">
        <references count="10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26129">
      <pivotArea dataOnly="0" labelOnly="1" outline="0" fieldPosition="0">
        <references count="10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26128">
      <pivotArea dataOnly="0" labelOnly="1" outline="0" fieldPosition="0">
        <references count="10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12" count="1">
            <x v="1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26127">
      <pivotArea dataOnly="0" labelOnly="1" outline="0" fieldPosition="0">
        <references count="10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26126">
      <pivotArea dataOnly="0" labelOnly="1" outline="0" fieldPosition="0">
        <references count="10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26125">
      <pivotArea dataOnly="0" labelOnly="1" outline="0" fieldPosition="0">
        <references count="10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26124">
      <pivotArea dataOnly="0" labelOnly="1" outline="0" fieldPosition="0">
        <references count="10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26123">
      <pivotArea dataOnly="0" labelOnly="1" outline="0" fieldPosition="0">
        <references count="10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12" count="1">
            <x v="6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26122">
      <pivotArea dataOnly="0" labelOnly="1" outline="0" fieldPosition="0">
        <references count="10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54"/>
          </reference>
        </references>
      </pivotArea>
    </format>
    <format dxfId="26121">
      <pivotArea dataOnly="0" labelOnly="1" outline="0" fieldPosition="0">
        <references count="10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18"/>
          </reference>
        </references>
      </pivotArea>
    </format>
    <format dxfId="26120">
      <pivotArea dataOnly="0" labelOnly="1" outline="0" fieldPosition="0">
        <references count="10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26119">
      <pivotArea dataOnly="0" labelOnly="1" outline="0" fieldPosition="0">
        <references count="10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12" count="1">
            <x v="6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26118">
      <pivotArea dataOnly="0" labelOnly="1" outline="0" fieldPosition="0">
        <references count="10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26117">
      <pivotArea dataOnly="0" labelOnly="1" outline="0" fieldPosition="0">
        <references count="10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26116">
      <pivotArea dataOnly="0" labelOnly="1" outline="0" fieldPosition="0">
        <references count="10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26115">
      <pivotArea dataOnly="0" labelOnly="1" outline="0" fieldPosition="0">
        <references count="10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26114">
      <pivotArea dataOnly="0" labelOnly="1" outline="0" fieldPosition="0">
        <references count="10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12" count="1">
            <x v="6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"/>
          </reference>
        </references>
      </pivotArea>
    </format>
    <format dxfId="26113">
      <pivotArea dataOnly="0" labelOnly="1" outline="0" fieldPosition="0">
        <references count="10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26112">
      <pivotArea dataOnly="0" labelOnly="1" outline="0" fieldPosition="0">
        <references count="10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26111">
      <pivotArea dataOnly="0" labelOnly="1" outline="0" fieldPosition="0">
        <references count="10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26110">
      <pivotArea dataOnly="0" labelOnly="1" outline="0" fieldPosition="0">
        <references count="10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12" count="1">
            <x v="2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109">
      <pivotArea dataOnly="0" labelOnly="1" outline="0" fieldPosition="0">
        <references count="10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12" count="1">
            <x v="3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108">
      <pivotArea dataOnly="0" labelOnly="1" outline="0" fieldPosition="0">
        <references count="10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12" count="1">
            <x v="4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107">
      <pivotArea dataOnly="0" labelOnly="1" outline="0" fieldPosition="0">
        <references count="10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12" count="1">
            <x v="5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106">
      <pivotArea dataOnly="0" labelOnly="1" outline="0" fieldPosition="0">
        <references count="10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26105">
      <pivotArea dataOnly="0" labelOnly="1" outline="0" fieldPosition="0">
        <references count="10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26104">
      <pivotArea dataOnly="0" labelOnly="1" outline="0" fieldPosition="0">
        <references count="10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12" count="1">
            <x v="1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26103">
      <pivotArea dataOnly="0" labelOnly="1" outline="0" fieldPosition="0">
        <references count="10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6102">
      <pivotArea dataOnly="0" labelOnly="1" outline="0" fieldPosition="0">
        <references count="10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26101">
      <pivotArea dataOnly="0" labelOnly="1" outline="0" fieldPosition="0">
        <references count="10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26100">
      <pivotArea dataOnly="0" labelOnly="1" outline="0" fieldPosition="0">
        <references count="10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6099">
      <pivotArea dataOnly="0" labelOnly="1" outline="0" fieldPosition="0">
        <references count="10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26098">
      <pivotArea dataOnly="0" labelOnly="1" outline="0" fieldPosition="0">
        <references count="10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12" count="1">
            <x v="6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26097">
      <pivotArea dataOnly="0" labelOnly="1" outline="0" fieldPosition="0">
        <references count="10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26096">
      <pivotArea dataOnly="0" labelOnly="1" outline="0" fieldPosition="0">
        <references count="10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26095">
      <pivotArea dataOnly="0" labelOnly="1" outline="0" fieldPosition="0">
        <references count="10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12" count="1">
            <x v="6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6094">
      <pivotArea dataOnly="0" labelOnly="1" outline="0" fieldPosition="0">
        <references count="10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6093">
      <pivotArea dataOnly="0" labelOnly="1" outline="0" fieldPosition="0">
        <references count="10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6092">
      <pivotArea dataOnly="0" labelOnly="1" outline="0" fieldPosition="0">
        <references count="10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26091">
      <pivotArea dataOnly="0" labelOnly="1" outline="0" fieldPosition="0">
        <references count="10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12" count="1">
            <x v="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26090">
      <pivotArea dataOnly="0" labelOnly="1" outline="0" fieldPosition="0">
        <references count="10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26089">
      <pivotArea dataOnly="0" labelOnly="1" outline="0" fieldPosition="0">
        <references count="10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12" count="1">
            <x v="6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26088">
      <pivotArea dataOnly="0" labelOnly="1" outline="0" fieldPosition="0">
        <references count="10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26087">
      <pivotArea dataOnly="0" labelOnly="1" outline="0" fieldPosition="0">
        <references count="10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12" count="1">
            <x v="6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26086">
      <pivotArea dataOnly="0" labelOnly="1" outline="0" fieldPosition="0">
        <references count="10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26085">
      <pivotArea dataOnly="0" labelOnly="1" outline="0" fieldPosition="0">
        <references count="10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26084">
      <pivotArea dataOnly="0" labelOnly="1" outline="0" fieldPosition="0">
        <references count="10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26083">
      <pivotArea dataOnly="0" labelOnly="1" outline="0" fieldPosition="0">
        <references count="10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12" count="1">
            <x v="2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26082">
      <pivotArea dataOnly="0" labelOnly="1" outline="0" fieldPosition="0">
        <references count="10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26081">
      <pivotArea dataOnly="0" labelOnly="1" outline="0" fieldPosition="0">
        <references count="10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12" count="1">
            <x v="6"/>
          </reference>
          <reference field="20" count="1" selected="0">
            <x v="3"/>
          </reference>
          <reference field="21" count="1" selected="0">
            <x v="41"/>
          </reference>
          <reference field="22" count="1" selected="0">
            <x v="60"/>
          </reference>
        </references>
      </pivotArea>
    </format>
    <format dxfId="26080">
      <pivotArea dataOnly="0" labelOnly="1" outline="0" fieldPosition="0">
        <references count="11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9" count="1">
            <x v="62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26079">
      <pivotArea dataOnly="0" labelOnly="1" outline="0" fieldPosition="0">
        <references count="11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9" count="1">
            <x v="48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26078">
      <pivotArea dataOnly="0" labelOnly="1" outline="0" fieldPosition="0">
        <references count="11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9" count="1">
            <x v="59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6077">
      <pivotArea dataOnly="0" labelOnly="1" outline="0" fieldPosition="0">
        <references count="11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9" count="1">
            <x v="3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40"/>
          </reference>
          <reference field="22" count="1" selected="0">
            <x v="11"/>
          </reference>
        </references>
      </pivotArea>
    </format>
    <format dxfId="26076">
      <pivotArea dataOnly="0" labelOnly="1" outline="0" fieldPosition="0">
        <references count="11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9" count="1">
            <x v="2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26075">
      <pivotArea dataOnly="0" labelOnly="1" outline="0" fieldPosition="0">
        <references count="11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4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26074">
      <pivotArea dataOnly="0" labelOnly="1" outline="0" fieldPosition="0">
        <references count="11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9" count="1">
            <x v="18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26073">
      <pivotArea dataOnly="0" labelOnly="1" outline="0" fieldPosition="0">
        <references count="11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9" count="1">
            <x v="38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26072">
      <pivotArea dataOnly="0" labelOnly="1" outline="0" fieldPosition="0">
        <references count="11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9" count="1">
            <x v="47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26071">
      <pivotArea dataOnly="0" labelOnly="1" outline="0" fieldPosition="0">
        <references count="11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9" count="1">
            <x v="4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26070">
      <pivotArea dataOnly="0" labelOnly="1" outline="0" fieldPosition="0">
        <references count="11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27"/>
          </reference>
          <reference field="6" count="1" selected="0">
            <x v="0"/>
          </reference>
          <reference field="9" count="1">
            <x v="36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5"/>
          </reference>
          <reference field="22" count="1" selected="0">
            <x v="33"/>
          </reference>
        </references>
      </pivotArea>
    </format>
    <format dxfId="26069">
      <pivotArea dataOnly="0" labelOnly="1" outline="0" fieldPosition="0">
        <references count="11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9" count="1">
            <x v="20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26068">
      <pivotArea dataOnly="0" labelOnly="1" outline="0" fieldPosition="0">
        <references count="11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9" count="1">
            <x v="16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26067">
      <pivotArea dataOnly="0" labelOnly="1" outline="0" fieldPosition="0">
        <references count="11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9" count="1">
            <x v="49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26066">
      <pivotArea dataOnly="0" labelOnly="1" outline="0" fieldPosition="0">
        <references count="11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9" count="1">
            <x v="1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2"/>
          </reference>
          <reference field="22" count="1" selected="0">
            <x v="27"/>
          </reference>
        </references>
      </pivotArea>
    </format>
    <format dxfId="26065">
      <pivotArea dataOnly="0" labelOnly="1" outline="0" fieldPosition="0">
        <references count="11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9" count="1">
            <x v="40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26064">
      <pivotArea dataOnly="0" labelOnly="1" outline="0" fieldPosition="0">
        <references count="11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9" count="1">
            <x v="28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26063">
      <pivotArea dataOnly="0" labelOnly="1" outline="0" fieldPosition="0">
        <references count="11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35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26062">
      <pivotArea dataOnly="0" labelOnly="1" outline="0" fieldPosition="0">
        <references count="11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9" count="1">
            <x v="5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54"/>
          </reference>
        </references>
      </pivotArea>
    </format>
    <format dxfId="26061">
      <pivotArea dataOnly="0" labelOnly="1" outline="0" fieldPosition="0">
        <references count="11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9" count="1">
            <x v="55"/>
          </reference>
          <reference field="12" count="1" selected="0">
            <x v="4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18"/>
          </reference>
        </references>
      </pivotArea>
    </format>
    <format dxfId="26060">
      <pivotArea dataOnly="0" labelOnly="1" outline="0" fieldPosition="0">
        <references count="11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9" count="1">
            <x v="24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26059">
      <pivotArea dataOnly="0" labelOnly="1" outline="0" fieldPosition="0">
        <references count="11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9" count="1">
            <x v="66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26058">
      <pivotArea dataOnly="0" labelOnly="1" outline="0" fieldPosition="0">
        <references count="11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9" count="1">
            <x v="3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26057">
      <pivotArea dataOnly="0" labelOnly="1" outline="0" fieldPosition="0">
        <references count="11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9" count="1">
            <x v="25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26056">
      <pivotArea dataOnly="0" labelOnly="1" outline="0" fieldPosition="0">
        <references count="11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9" count="1">
            <x v="46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26055">
      <pivotArea dataOnly="0" labelOnly="1" outline="0" fieldPosition="0">
        <references count="11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9" count="1">
            <x v="34"/>
          </reference>
          <reference field="12" count="1" selected="0">
            <x v="5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26054">
      <pivotArea dataOnly="0" labelOnly="1" outline="0" fieldPosition="0">
        <references count="11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9" count="1">
            <x v="43"/>
          </reference>
          <reference field="12" count="1" selected="0">
            <x v="6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"/>
          </reference>
        </references>
      </pivotArea>
    </format>
    <format dxfId="26053">
      <pivotArea dataOnly="0" labelOnly="1" outline="0" fieldPosition="0">
        <references count="11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9" count="1">
            <x v="2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26052">
      <pivotArea dataOnly="0" labelOnly="1" outline="0" fieldPosition="0">
        <references count="11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9" count="1">
            <x v="15"/>
          </reference>
          <reference field="12" count="1" selected="0">
            <x v="2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26051">
      <pivotArea dataOnly="0" labelOnly="1" outline="0" fieldPosition="0">
        <references count="11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9" count="1">
            <x v="17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26050">
      <pivotArea dataOnly="0" labelOnly="1" outline="0" fieldPosition="0">
        <references count="11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9" count="1">
            <x v="22"/>
          </reference>
          <reference field="12" count="1" selected="0">
            <x v="2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049">
      <pivotArea dataOnly="0" labelOnly="1" outline="0" fieldPosition="0">
        <references count="11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9" count="1">
            <x v="30"/>
          </reference>
          <reference field="12" count="1" selected="0">
            <x v="3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048">
      <pivotArea dataOnly="0" labelOnly="1" outline="0" fieldPosition="0">
        <references count="11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9" count="1">
            <x v="41"/>
          </reference>
          <reference field="12" count="1" selected="0">
            <x v="4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047">
      <pivotArea dataOnly="0" labelOnly="1" outline="0" fieldPosition="0">
        <references count="11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9" count="1">
            <x v="50"/>
          </reference>
          <reference field="12" count="1" selected="0">
            <x v="5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6046">
      <pivotArea dataOnly="0" labelOnly="1" outline="0" fieldPosition="0">
        <references count="11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9" count="1">
            <x v="19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26045">
      <pivotArea dataOnly="0" labelOnly="1" outline="0" fieldPosition="0">
        <references count="11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9" count="1">
            <x v="0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26044">
      <pivotArea dataOnly="0" labelOnly="1" outline="0" fieldPosition="0">
        <references count="11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9" count="1">
            <x v="51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26043">
      <pivotArea dataOnly="0" labelOnly="1" outline="0" fieldPosition="0">
        <references count="11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9" count="1">
            <x v="60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6042">
      <pivotArea dataOnly="0" labelOnly="1" outline="0" fieldPosition="0">
        <references count="11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9" count="1">
            <x v="54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26041">
      <pivotArea dataOnly="0" labelOnly="1" outline="0" fieldPosition="0">
        <references count="11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9" count="1">
            <x v="37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26040">
      <pivotArea dataOnly="0" labelOnly="1" outline="0" fieldPosition="0">
        <references count="11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9" count="1">
            <x v="6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6039">
      <pivotArea dataOnly="0" labelOnly="1" outline="0" fieldPosition="0">
        <references count="11">
          <reference field="0" count="1" selected="0">
            <x v="4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0"/>
          </reference>
          <reference field="9" count="1">
            <x v="7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6038">
      <pivotArea dataOnly="0" labelOnly="1" outline="0" fieldPosition="0">
        <references count="11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9" count="1">
            <x v="45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26037">
      <pivotArea dataOnly="0" labelOnly="1" outline="0" fieldPosition="0">
        <references count="11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9" count="1">
            <x v="26"/>
          </reference>
          <reference field="12" count="1" selected="0">
            <x v="6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26036">
      <pivotArea dataOnly="0" labelOnly="1" outline="0" fieldPosition="0">
        <references count="11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9" count="1">
            <x v="58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26035">
      <pivotArea dataOnly="0" labelOnly="1" outline="0" fieldPosition="0">
        <references count="11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7"/>
          </reference>
          <reference field="9" count="1">
            <x v="23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16"/>
          </reference>
        </references>
      </pivotArea>
    </format>
    <format dxfId="26034">
      <pivotArea dataOnly="0" labelOnly="1" outline="0" fieldPosition="0">
        <references count="11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9" count="1">
            <x v="29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26033">
      <pivotArea dataOnly="0" labelOnly="1" outline="0" fieldPosition="0">
        <references count="11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9" count="1">
            <x v="66"/>
          </reference>
          <reference field="12" count="1" selected="0">
            <x v="6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6032">
      <pivotArea dataOnly="0" labelOnly="1" outline="0" fieldPosition="0">
        <references count="11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9" count="1">
            <x v="57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6031">
      <pivotArea dataOnly="0" labelOnly="1" outline="0" fieldPosition="0">
        <references count="11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9" count="1">
            <x v="56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6030">
      <pivotArea dataOnly="0" labelOnly="1" outline="0" fieldPosition="0">
        <references count="11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9" count="1">
            <x v="42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26029">
      <pivotArea dataOnly="0" labelOnly="1" outline="0" fieldPosition="0">
        <references count="11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9" count="1">
            <x v="44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8"/>
          </reference>
          <reference field="22" count="1" selected="0">
            <x v="58"/>
          </reference>
        </references>
      </pivotArea>
    </format>
    <format dxfId="26028">
      <pivotArea dataOnly="0" labelOnly="1" outline="0" fieldPosition="0">
        <references count="11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9" count="1">
            <x v="53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26027">
      <pivotArea dataOnly="0" labelOnly="1" outline="0" fieldPosition="0">
        <references count="11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9" count="1">
            <x v="52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26026">
      <pivotArea dataOnly="0" labelOnly="1" outline="0" fieldPosition="0">
        <references count="11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9" count="1">
            <x v="8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26025">
      <pivotArea dataOnly="0" labelOnly="1" outline="0" fieldPosition="0">
        <references count="11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9" count="1">
            <x v="21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26024">
      <pivotArea dataOnly="0" labelOnly="1" outline="0" fieldPosition="0">
        <references count="11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9" count="1">
            <x v="39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26023">
      <pivotArea dataOnly="0" labelOnly="1" outline="0" fieldPosition="0">
        <references count="11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9" count="1">
            <x v="31"/>
          </reference>
          <reference field="12" count="1" selected="0">
            <x v="6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26022">
      <pivotArea dataOnly="0" labelOnly="1" outline="0" fieldPosition="0">
        <references count="11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9" count="1">
            <x v="63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26021">
      <pivotArea dataOnly="0" labelOnly="1" outline="0" fieldPosition="0">
        <references count="11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9" count="1">
            <x v="32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26020">
      <pivotArea dataOnly="0" labelOnly="1" outline="0" fieldPosition="0">
        <references count="11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9" count="1">
            <x v="64"/>
          </reference>
          <reference field="12" count="1" selected="0">
            <x v="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26019">
      <pivotArea dataOnly="0" labelOnly="1" outline="0" fieldPosition="0">
        <references count="11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9" count="1">
            <x v="12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26018">
      <pivotArea dataOnly="0" labelOnly="1" outline="0" fieldPosition="0">
        <references count="11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9" count="1">
            <x v="11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26017">
      <pivotArea dataOnly="0" labelOnly="1" outline="0" fieldPosition="0">
        <references count="11">
          <reference field="0" count="1" selected="0">
            <x v="6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9"/>
          </reference>
          <reference field="6" count="1" selected="0">
            <x v="0"/>
          </reference>
          <reference field="9" count="1">
            <x v="10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0"/>
          </reference>
        </references>
      </pivotArea>
    </format>
    <format dxfId="26016">
      <pivotArea dataOnly="0" labelOnly="1" outline="0" fieldPosition="0">
        <references count="11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10"/>
          </reference>
          <reference field="6" count="1" selected="0">
            <x v="0"/>
          </reference>
          <reference field="9" count="1">
            <x v="9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1"/>
          </reference>
        </references>
      </pivotArea>
    </format>
    <format dxfId="26015">
      <pivotArea dataOnly="0" labelOnly="1" outline="0" fieldPosition="0">
        <references count="11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9" count="1">
            <x v="13"/>
          </reference>
          <reference field="12" count="1" selected="0">
            <x v="2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26014">
      <pivotArea dataOnly="0" labelOnly="1" outline="0" fieldPosition="0">
        <references count="11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9" count="1">
            <x v="61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26013">
      <pivotArea dataOnly="0" labelOnly="1" outline="0" fieldPosition="0">
        <references count="11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9" count="1">
            <x v="66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41"/>
          </reference>
          <reference field="22" count="1" selected="0">
            <x v="60"/>
          </reference>
        </references>
      </pivotArea>
    </format>
    <format dxfId="26012">
      <pivotArea dataOnly="0" labelOnly="1" outline="0" fieldPosition="0">
        <references count="12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9" count="1" selected="0">
            <x v="62"/>
          </reference>
          <reference field="10" count="1">
            <x v="6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26011">
      <pivotArea dataOnly="0" labelOnly="1" outline="0" fieldPosition="0">
        <references count="12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9" count="1" selected="0">
            <x v="48"/>
          </reference>
          <reference field="10" count="1">
            <x v="29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26010">
      <pivotArea dataOnly="0" labelOnly="1" outline="0" fieldPosition="0">
        <references count="12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9" count="1" selected="0">
            <x v="59"/>
          </reference>
          <reference field="10" count="1">
            <x v="51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6009">
      <pivotArea dataOnly="0" labelOnly="1" outline="0" fieldPosition="0">
        <references count="12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9" count="1" selected="0">
            <x v="33"/>
          </reference>
          <reference field="10" count="1">
            <x v="5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40"/>
          </reference>
          <reference field="22" count="1" selected="0">
            <x v="11"/>
          </reference>
        </references>
      </pivotArea>
    </format>
    <format dxfId="26008">
      <pivotArea dataOnly="0" labelOnly="1" outline="0" fieldPosition="0">
        <references count="12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9" count="1" selected="0">
            <x v="27"/>
          </reference>
          <reference field="10" count="1">
            <x v="40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26007">
      <pivotArea dataOnly="0" labelOnly="1" outline="0" fieldPosition="0">
        <references count="12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9" count="1" selected="0">
            <x v="14"/>
          </reference>
          <reference field="10" count="1">
            <x v="49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26006">
      <pivotArea dataOnly="0" labelOnly="1" outline="0" fieldPosition="0">
        <references count="12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9" count="1" selected="0">
            <x v="18"/>
          </reference>
          <reference field="10" count="1">
            <x v="25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26005">
      <pivotArea dataOnly="0" labelOnly="1" outline="0" fieldPosition="0">
        <references count="12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9" count="1" selected="0">
            <x v="38"/>
          </reference>
          <reference field="10" count="1">
            <x v="30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26004">
      <pivotArea dataOnly="0" labelOnly="1" outline="0" fieldPosition="0">
        <references count="12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9" count="1" selected="0">
            <x v="47"/>
          </reference>
          <reference field="10" count="1">
            <x v="4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26003">
      <pivotArea dataOnly="0" labelOnly="1" outline="0" fieldPosition="0">
        <references count="12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9" count="1" selected="0">
            <x v="4"/>
          </reference>
          <reference field="10" count="1">
            <x v="39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26002">
      <pivotArea dataOnly="0" labelOnly="1" outline="0" fieldPosition="0">
        <references count="12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27"/>
          </reference>
          <reference field="6" count="1" selected="0">
            <x v="0"/>
          </reference>
          <reference field="9" count="1" selected="0">
            <x v="36"/>
          </reference>
          <reference field="10" count="1">
            <x v="34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5"/>
          </reference>
          <reference field="22" count="1" selected="0">
            <x v="33"/>
          </reference>
        </references>
      </pivotArea>
    </format>
    <format dxfId="26001">
      <pivotArea dataOnly="0" labelOnly="1" outline="0" fieldPosition="0">
        <references count="12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9" count="1" selected="0">
            <x v="20"/>
          </reference>
          <reference field="10" count="1">
            <x v="7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26000">
      <pivotArea dataOnly="0" labelOnly="1" outline="0" fieldPosition="0">
        <references count="12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9" count="1" selected="0">
            <x v="16"/>
          </reference>
          <reference field="10" count="1">
            <x v="6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25999">
      <pivotArea dataOnly="0" labelOnly="1" outline="0" fieldPosition="0">
        <references count="12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9" count="1" selected="0">
            <x v="49"/>
          </reference>
          <reference field="10" count="1">
            <x v="11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25998">
      <pivotArea dataOnly="0" labelOnly="1" outline="0" fieldPosition="0">
        <references count="12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9" count="1" selected="0">
            <x v="1"/>
          </reference>
          <reference field="10" count="1">
            <x v="57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2"/>
          </reference>
          <reference field="22" count="1" selected="0">
            <x v="27"/>
          </reference>
        </references>
      </pivotArea>
    </format>
    <format dxfId="25997">
      <pivotArea dataOnly="0" labelOnly="1" outline="0" fieldPosition="0">
        <references count="12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9" count="1" selected="0">
            <x v="40"/>
          </reference>
          <reference field="10" count="1">
            <x v="14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25996">
      <pivotArea dataOnly="0" labelOnly="1" outline="0" fieldPosition="0">
        <references count="12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9" count="1" selected="0">
            <x v="28"/>
          </reference>
          <reference field="10" count="1">
            <x v="3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25995">
      <pivotArea dataOnly="0" labelOnly="1" outline="0" fieldPosition="0">
        <references count="12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9" count="1" selected="0">
            <x v="35"/>
          </reference>
          <reference field="10" count="1">
            <x v="2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25994">
      <pivotArea dataOnly="0" labelOnly="1" outline="0" fieldPosition="0">
        <references count="12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9" count="1" selected="0">
            <x v="5"/>
          </reference>
          <reference field="10" count="1">
            <x v="9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54"/>
          </reference>
        </references>
      </pivotArea>
    </format>
    <format dxfId="25993">
      <pivotArea dataOnly="0" labelOnly="1" outline="0" fieldPosition="0">
        <references count="12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9" count="1" selected="0">
            <x v="55"/>
          </reference>
          <reference field="10" count="1">
            <x v="61"/>
          </reference>
          <reference field="12" count="1" selected="0">
            <x v="4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18"/>
          </reference>
        </references>
      </pivotArea>
    </format>
    <format dxfId="25992">
      <pivotArea dataOnly="0" labelOnly="1" outline="0" fieldPosition="0">
        <references count="12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9" count="1" selected="0">
            <x v="24"/>
          </reference>
          <reference field="10" count="1">
            <x v="60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25991">
      <pivotArea dataOnly="0" labelOnly="1" outline="0" fieldPosition="0">
        <references count="12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9" count="1" selected="0">
            <x v="66"/>
          </reference>
          <reference field="10" count="1">
            <x v="65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25990">
      <pivotArea dataOnly="0" labelOnly="1" outline="0" fieldPosition="0">
        <references count="12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9" count="1" selected="0">
            <x v="3"/>
          </reference>
          <reference field="10" count="1">
            <x v="38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25989">
      <pivotArea dataOnly="0" labelOnly="1" outline="0" fieldPosition="0">
        <references count="12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9" count="1" selected="0">
            <x v="25"/>
          </reference>
          <reference field="10" count="1">
            <x v="4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25988">
      <pivotArea dataOnly="0" labelOnly="1" outline="0" fieldPosition="0">
        <references count="12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9" count="1" selected="0">
            <x v="46"/>
          </reference>
          <reference field="10" count="1">
            <x v="5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25987">
      <pivotArea dataOnly="0" labelOnly="1" outline="0" fieldPosition="0">
        <references count="12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9" count="1" selected="0">
            <x v="34"/>
          </reference>
          <reference field="10" count="1">
            <x v="41"/>
          </reference>
          <reference field="12" count="1" selected="0">
            <x v="5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25986">
      <pivotArea dataOnly="0" labelOnly="1" outline="0" fieldPosition="0">
        <references count="12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9" count="1" selected="0">
            <x v="43"/>
          </reference>
          <reference field="10" count="1">
            <x v="31"/>
          </reference>
          <reference field="12" count="1" selected="0">
            <x v="6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"/>
          </reference>
        </references>
      </pivotArea>
    </format>
    <format dxfId="25985">
      <pivotArea dataOnly="0" labelOnly="1" outline="0" fieldPosition="0">
        <references count="12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9" count="1" selected="0">
            <x v="2"/>
          </reference>
          <reference field="10" count="1">
            <x v="0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25984">
      <pivotArea dataOnly="0" labelOnly="1" outline="0" fieldPosition="0">
        <references count="12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9" count="1" selected="0">
            <x v="15"/>
          </reference>
          <reference field="10" count="1">
            <x v="15"/>
          </reference>
          <reference field="12" count="1" selected="0">
            <x v="2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25983">
      <pivotArea dataOnly="0" labelOnly="1" outline="0" fieldPosition="0">
        <references count="12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9" count="1" selected="0">
            <x v="17"/>
          </reference>
          <reference field="10" count="1">
            <x v="20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25982">
      <pivotArea dataOnly="0" labelOnly="1" outline="0" fieldPosition="0">
        <references count="12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9" count="1" selected="0">
            <x v="22"/>
          </reference>
          <reference field="10" count="1">
            <x v="18"/>
          </reference>
          <reference field="12" count="1" selected="0">
            <x v="2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5981">
      <pivotArea dataOnly="0" labelOnly="1" outline="0" fieldPosition="0">
        <references count="12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9" count="1" selected="0">
            <x v="30"/>
          </reference>
          <reference field="10" count="1">
            <x v="23"/>
          </reference>
          <reference field="12" count="1" selected="0">
            <x v="3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5980">
      <pivotArea dataOnly="0" labelOnly="1" outline="0" fieldPosition="0">
        <references count="12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9" count="1" selected="0">
            <x v="41"/>
          </reference>
          <reference field="10" count="1">
            <x v="28"/>
          </reference>
          <reference field="12" count="1" selected="0">
            <x v="4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5979">
      <pivotArea dataOnly="0" labelOnly="1" outline="0" fieldPosition="0">
        <references count="12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9" count="1" selected="0">
            <x v="50"/>
          </reference>
          <reference field="10" count="1">
            <x v="35"/>
          </reference>
          <reference field="12" count="1" selected="0">
            <x v="5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5978">
      <pivotArea dataOnly="0" labelOnly="1" outline="0" fieldPosition="0">
        <references count="12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9" count="1" selected="0">
            <x v="19"/>
          </reference>
          <reference field="10" count="1">
            <x v="19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25977">
      <pivotArea dataOnly="0" labelOnly="1" outline="0" fieldPosition="0">
        <references count="12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9" count="1" selected="0">
            <x v="0"/>
          </reference>
          <reference field="10" count="1">
            <x v="56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25976">
      <pivotArea dataOnly="0" labelOnly="1" outline="0" fieldPosition="0">
        <references count="12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9" count="1" selected="0">
            <x v="51"/>
          </reference>
          <reference field="10" count="1">
            <x v="1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25975">
      <pivotArea dataOnly="0" labelOnly="1" outline="0" fieldPosition="0">
        <references count="12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9" count="1" selected="0">
            <x v="60"/>
          </reference>
          <reference field="10" count="1">
            <x v="52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5974">
      <pivotArea dataOnly="0" labelOnly="1" outline="0" fieldPosition="0">
        <references count="12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9" count="1" selected="0">
            <x v="54"/>
          </reference>
          <reference field="10" count="1">
            <x v="26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25973">
      <pivotArea dataOnly="0" labelOnly="1" outline="0" fieldPosition="0">
        <references count="12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9" count="1" selected="0">
            <x v="37"/>
          </reference>
          <reference field="10" count="1">
            <x v="50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25972">
      <pivotArea dataOnly="0" labelOnly="1" outline="0" fieldPosition="0">
        <references count="12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9" count="1" selected="0">
            <x v="6"/>
          </reference>
          <reference field="10" count="1">
            <x v="46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5971">
      <pivotArea dataOnly="0" labelOnly="1" outline="0" fieldPosition="0">
        <references count="12">
          <reference field="0" count="1" selected="0">
            <x v="4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0"/>
          </reference>
          <reference field="9" count="1" selected="0">
            <x v="7"/>
          </reference>
          <reference field="10" count="1">
            <x v="45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5970">
      <pivotArea dataOnly="0" labelOnly="1" outline="0" fieldPosition="0">
        <references count="12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9" count="1" selected="0">
            <x v="45"/>
          </reference>
          <reference field="10" count="1">
            <x v="3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25969">
      <pivotArea dataOnly="0" labelOnly="1" outline="0" fieldPosition="0">
        <references count="12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9" count="1" selected="0">
            <x v="26"/>
          </reference>
          <reference field="10" count="1">
            <x v="13"/>
          </reference>
          <reference field="12" count="1" selected="0">
            <x v="6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25968">
      <pivotArea dataOnly="0" labelOnly="1" outline="0" fieldPosition="0">
        <references count="12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9" count="1" selected="0">
            <x v="58"/>
          </reference>
          <reference field="10" count="1">
            <x v="48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25967">
      <pivotArea dataOnly="0" labelOnly="1" outline="0" fieldPosition="0">
        <references count="12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7"/>
          </reference>
          <reference field="9" count="1" selected="0">
            <x v="23"/>
          </reference>
          <reference field="10" count="1">
            <x v="36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16"/>
          </reference>
        </references>
      </pivotArea>
    </format>
    <format dxfId="25966">
      <pivotArea dataOnly="0" labelOnly="1" outline="0" fieldPosition="0">
        <references count="12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9" count="1" selected="0">
            <x v="29"/>
          </reference>
          <reference field="10" count="1">
            <x v="3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25965">
      <pivotArea dataOnly="0" labelOnly="1" outline="0" fieldPosition="0">
        <references count="12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9" count="1" selected="0">
            <x v="66"/>
          </reference>
          <reference field="10" count="1">
            <x v="65"/>
          </reference>
          <reference field="12" count="1" selected="0">
            <x v="6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5964">
      <pivotArea dataOnly="0" labelOnly="1" outline="0" fieldPosition="0">
        <references count="12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9" count="1" selected="0">
            <x v="57"/>
          </reference>
          <reference field="10" count="1">
            <x v="44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5963">
      <pivotArea dataOnly="0" labelOnly="1" outline="0" fieldPosition="0">
        <references count="12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9" count="1" selected="0">
            <x v="56"/>
          </reference>
          <reference field="10" count="1">
            <x v="42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5962">
      <pivotArea dataOnly="0" labelOnly="1" outline="0" fieldPosition="0">
        <references count="12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9" count="1" selected="0">
            <x v="42"/>
          </reference>
          <reference field="10" count="1">
            <x v="4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25961">
      <pivotArea dataOnly="0" labelOnly="1" outline="0" fieldPosition="0">
        <references count="12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9" count="1" selected="0">
            <x v="44"/>
          </reference>
          <reference field="10" count="1">
            <x v="59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8"/>
          </reference>
          <reference field="22" count="1" selected="0">
            <x v="58"/>
          </reference>
        </references>
      </pivotArea>
    </format>
    <format dxfId="25960">
      <pivotArea dataOnly="0" labelOnly="1" outline="0" fieldPosition="0">
        <references count="12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9" count="1" selected="0">
            <x v="53"/>
          </reference>
          <reference field="10" count="1">
            <x v="58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25959">
      <pivotArea dataOnly="0" labelOnly="1" outline="0" fieldPosition="0">
        <references count="12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9" count="1" selected="0">
            <x v="52"/>
          </reference>
          <reference field="10" count="1">
            <x v="54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25958">
      <pivotArea dataOnly="0" labelOnly="1" outline="0" fieldPosition="0">
        <references count="12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9" count="1" selected="0">
            <x v="8"/>
          </reference>
          <reference field="10" count="1">
            <x v="8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25957">
      <pivotArea dataOnly="0" labelOnly="1" outline="0" fieldPosition="0">
        <references count="12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9" count="1" selected="0">
            <x v="21"/>
          </reference>
          <reference field="10" count="1">
            <x v="24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25956">
      <pivotArea dataOnly="0" labelOnly="1" outline="0" fieldPosition="0">
        <references count="12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9" count="1" selected="0">
            <x v="39"/>
          </reference>
          <reference field="10" count="1">
            <x v="16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25955">
      <pivotArea dataOnly="0" labelOnly="1" outline="0" fieldPosition="0">
        <references count="12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9" count="1" selected="0">
            <x v="31"/>
          </reference>
          <reference field="10" count="1">
            <x v="22"/>
          </reference>
          <reference field="12" count="1" selected="0">
            <x v="6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25954">
      <pivotArea dataOnly="0" labelOnly="1" outline="0" fieldPosition="0">
        <references count="12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9" count="1" selected="0">
            <x v="63"/>
          </reference>
          <reference field="10" count="1">
            <x v="27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25953">
      <pivotArea dataOnly="0" labelOnly="1" outline="0" fieldPosition="0">
        <references count="12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9" count="1" selected="0">
            <x v="32"/>
          </reference>
          <reference field="10" count="1">
            <x v="65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25952">
      <pivotArea dataOnly="0" labelOnly="1" outline="0" fieldPosition="0">
        <references count="12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9" count="1" selected="0">
            <x v="64"/>
          </reference>
          <reference field="10" count="1">
            <x v="62"/>
          </reference>
          <reference field="12" count="1" selected="0">
            <x v="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25951">
      <pivotArea dataOnly="0" labelOnly="1" outline="0" fieldPosition="0">
        <references count="12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9" count="1" selected="0">
            <x v="12"/>
          </reference>
          <reference field="10" count="1">
            <x v="10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25950">
      <pivotArea dataOnly="0" labelOnly="1" outline="0" fieldPosition="0">
        <references count="12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9" count="1" selected="0">
            <x v="11"/>
          </reference>
          <reference field="10" count="1">
            <x v="12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25949">
      <pivotArea dataOnly="0" labelOnly="1" outline="0" fieldPosition="0">
        <references count="12">
          <reference field="0" count="1" selected="0">
            <x v="6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9"/>
          </reference>
          <reference field="6" count="1" selected="0">
            <x v="0"/>
          </reference>
          <reference field="9" count="1" selected="0">
            <x v="10"/>
          </reference>
          <reference field="10" count="1">
            <x v="17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0"/>
          </reference>
        </references>
      </pivotArea>
    </format>
    <format dxfId="25948">
      <pivotArea dataOnly="0" labelOnly="1" outline="0" fieldPosition="0">
        <references count="12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10"/>
          </reference>
          <reference field="6" count="1" selected="0">
            <x v="0"/>
          </reference>
          <reference field="9" count="1" selected="0">
            <x v="9"/>
          </reference>
          <reference field="10" count="1">
            <x v="21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1"/>
          </reference>
        </references>
      </pivotArea>
    </format>
    <format dxfId="25947">
      <pivotArea dataOnly="0" labelOnly="1" outline="0" fieldPosition="0">
        <references count="12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9" count="1" selected="0">
            <x v="13"/>
          </reference>
          <reference field="10" count="1">
            <x v="32"/>
          </reference>
          <reference field="12" count="1" selected="0">
            <x v="2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25946">
      <pivotArea dataOnly="0" labelOnly="1" outline="0" fieldPosition="0">
        <references count="12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9" count="1" selected="0">
            <x v="61"/>
          </reference>
          <reference field="10" count="1">
            <x v="55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25945">
      <pivotArea dataOnly="0" labelOnly="1" outline="0" fieldPosition="0">
        <references count="12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9" count="1" selected="0">
            <x v="66"/>
          </reference>
          <reference field="10" count="1">
            <x v="65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41"/>
          </reference>
          <reference field="22" count="1" selected="0">
            <x v="60"/>
          </reference>
        </references>
      </pivotArea>
    </format>
    <format dxfId="25944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5943">
      <pivotArea dataOnly="0" labelOnly="1" outline="0" fieldPosition="0">
        <references count="1">
          <reference field="0" count="18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</reference>
        </references>
      </pivotArea>
    </format>
    <format dxfId="25942">
      <pivotArea dataOnly="0" labelOnly="1" outline="0" fieldPosition="0">
        <references count="2">
          <reference field="0" count="1" selected="0">
            <x v="0"/>
          </reference>
          <reference field="5" count="1">
            <x v="44"/>
          </reference>
        </references>
      </pivotArea>
    </format>
    <format dxfId="25941">
      <pivotArea dataOnly="0" labelOnly="1" outline="0" fieldPosition="0">
        <references count="2">
          <reference field="0" count="1" selected="0">
            <x v="1"/>
          </reference>
          <reference field="5" count="1">
            <x v="46"/>
          </reference>
        </references>
      </pivotArea>
    </format>
    <format dxfId="25940">
      <pivotArea dataOnly="0" labelOnly="1" outline="0" fieldPosition="0">
        <references count="2">
          <reference field="0" count="1" selected="0">
            <x v="2"/>
          </reference>
          <reference field="5" count="1">
            <x v="48"/>
          </reference>
        </references>
      </pivotArea>
    </format>
    <format dxfId="25939">
      <pivotArea dataOnly="0" labelOnly="1" outline="0" fieldPosition="0">
        <references count="2">
          <reference field="0" count="1" selected="0">
            <x v="3"/>
          </reference>
          <reference field="5" count="1">
            <x v="11"/>
          </reference>
        </references>
      </pivotArea>
    </format>
    <format dxfId="25938">
      <pivotArea dataOnly="0" labelOnly="1" outline="0" fieldPosition="0">
        <references count="2">
          <reference field="0" count="1" selected="0">
            <x v="4"/>
          </reference>
          <reference field="5" count="1">
            <x v="17"/>
          </reference>
        </references>
      </pivotArea>
    </format>
    <format dxfId="25937">
      <pivotArea dataOnly="0" labelOnly="1" outline="0" fieldPosition="0">
        <references count="2">
          <reference field="0" count="1" selected="0">
            <x v="5"/>
          </reference>
          <reference field="5" count="1">
            <x v="1"/>
          </reference>
        </references>
      </pivotArea>
    </format>
    <format dxfId="25936">
      <pivotArea dataOnly="0" labelOnly="1" outline="0" fieldPosition="0">
        <references count="2">
          <reference field="0" count="1" selected="0">
            <x v="6"/>
          </reference>
          <reference field="5" count="1">
            <x v="33"/>
          </reference>
        </references>
      </pivotArea>
    </format>
    <format dxfId="25935">
      <pivotArea dataOnly="0" labelOnly="1" outline="0" fieldPosition="0">
        <references count="2">
          <reference field="0" count="1" selected="0">
            <x v="7"/>
          </reference>
          <reference field="5" count="1">
            <x v="34"/>
          </reference>
        </references>
      </pivotArea>
    </format>
    <format dxfId="25934">
      <pivotArea dataOnly="0" labelOnly="1" outline="0" fieldPosition="0">
        <references count="2">
          <reference field="0" count="1" selected="0">
            <x v="8"/>
          </reference>
          <reference field="5" count="1">
            <x v="5"/>
          </reference>
        </references>
      </pivotArea>
    </format>
    <format dxfId="25933">
      <pivotArea dataOnly="0" labelOnly="1" outline="0" fieldPosition="0">
        <references count="2">
          <reference field="0" count="1" selected="0">
            <x v="9"/>
          </reference>
          <reference field="5" count="1">
            <x v="29"/>
          </reference>
        </references>
      </pivotArea>
    </format>
    <format dxfId="25932">
      <pivotArea dataOnly="0" labelOnly="1" outline="0" fieldPosition="0">
        <references count="2">
          <reference field="0" count="1" selected="0">
            <x v="10"/>
          </reference>
          <reference field="5" count="1">
            <x v="27"/>
          </reference>
        </references>
      </pivotArea>
    </format>
    <format dxfId="25931">
      <pivotArea dataOnly="0" labelOnly="1" outline="0" fieldPosition="0">
        <references count="2">
          <reference field="0" count="1" selected="0">
            <x v="11"/>
          </reference>
          <reference field="5" count="1">
            <x v="18"/>
          </reference>
        </references>
      </pivotArea>
    </format>
    <format dxfId="25930">
      <pivotArea dataOnly="0" labelOnly="1" outline="0" fieldPosition="0">
        <references count="2">
          <reference field="0" count="1" selected="0">
            <x v="12"/>
          </reference>
          <reference field="5" count="1">
            <x v="16"/>
          </reference>
        </references>
      </pivotArea>
    </format>
    <format dxfId="25929">
      <pivotArea dataOnly="0" labelOnly="1" outline="0" fieldPosition="0">
        <references count="2">
          <reference field="0" count="1" selected="0">
            <x v="13"/>
          </reference>
          <reference field="5" count="1">
            <x v="23"/>
          </reference>
        </references>
      </pivotArea>
    </format>
    <format dxfId="25928">
      <pivotArea dataOnly="0" labelOnly="1" outline="0" fieldPosition="0">
        <references count="2">
          <reference field="0" count="1" selected="0">
            <x v="14"/>
          </reference>
          <reference field="5" count="1">
            <x v="24"/>
          </reference>
        </references>
      </pivotArea>
    </format>
    <format dxfId="25927">
      <pivotArea dataOnly="0" labelOnly="1" outline="0" fieldPosition="0">
        <references count="2">
          <reference field="0" count="1" selected="0">
            <x v="15"/>
          </reference>
          <reference field="5" count="1">
            <x v="25"/>
          </reference>
        </references>
      </pivotArea>
    </format>
    <format dxfId="25926">
      <pivotArea dataOnly="0" labelOnly="1" outline="0" fieldPosition="0">
        <references count="2">
          <reference field="0" count="1" selected="0">
            <x v="16"/>
          </reference>
          <reference field="5" count="1">
            <x v="21"/>
          </reference>
        </references>
      </pivotArea>
    </format>
    <format dxfId="25925">
      <pivotArea dataOnly="0" labelOnly="1" outline="0" fieldPosition="0">
        <references count="2">
          <reference field="0" count="1" selected="0">
            <x v="17"/>
          </reference>
          <reference field="5" count="1">
            <x v="0"/>
          </reference>
        </references>
      </pivotArea>
    </format>
    <format dxfId="25924">
      <pivotArea dataOnly="0" labelOnly="1" outline="0" fieldPosition="0">
        <references count="2">
          <reference field="0" count="1" selected="0">
            <x v="18"/>
          </reference>
          <reference field="5" count="1">
            <x v="51"/>
          </reference>
        </references>
      </pivotArea>
    </format>
    <format dxfId="25923">
      <pivotArea dataOnly="0" labelOnly="1" outline="0" fieldPosition="0">
        <references count="2">
          <reference field="0" count="1" selected="0">
            <x v="19"/>
          </reference>
          <reference field="5" count="1">
            <x v="22"/>
          </reference>
        </references>
      </pivotArea>
    </format>
    <format dxfId="25922">
      <pivotArea dataOnly="0" labelOnly="1" outline="0" fieldPosition="0">
        <references count="2">
          <reference field="0" count="1" selected="0">
            <x v="20"/>
          </reference>
          <reference field="5" count="1">
            <x v="54"/>
          </reference>
        </references>
      </pivotArea>
    </format>
    <format dxfId="25921">
      <pivotArea dataOnly="0" labelOnly="1" outline="0" fieldPosition="0">
        <references count="2">
          <reference field="0" count="1" selected="0">
            <x v="21"/>
          </reference>
          <reference field="5" count="1">
            <x v="53"/>
          </reference>
        </references>
      </pivotArea>
    </format>
    <format dxfId="25920">
      <pivotArea dataOnly="0" labelOnly="1" outline="0" fieldPosition="0">
        <references count="2">
          <reference field="0" count="1" selected="0">
            <x v="22"/>
          </reference>
          <reference field="5" count="1">
            <x v="13"/>
          </reference>
        </references>
      </pivotArea>
    </format>
    <format dxfId="25919">
      <pivotArea dataOnly="0" labelOnly="1" outline="0" fieldPosition="0">
        <references count="2">
          <reference field="0" count="1" selected="0">
            <x v="23"/>
          </reference>
          <reference field="5" count="1">
            <x v="38"/>
          </reference>
        </references>
      </pivotArea>
    </format>
    <format dxfId="25918">
      <pivotArea dataOnly="0" labelOnly="1" outline="0" fieldPosition="0">
        <references count="2">
          <reference field="0" count="1" selected="0">
            <x v="24"/>
          </reference>
          <reference field="5" count="1">
            <x v="32"/>
          </reference>
        </references>
      </pivotArea>
    </format>
    <format dxfId="25917">
      <pivotArea dataOnly="0" labelOnly="1" outline="0" fieldPosition="0">
        <references count="2">
          <reference field="0" count="1" selected="0">
            <x v="25"/>
          </reference>
          <reference field="5" count="1">
            <x v="36"/>
          </reference>
        </references>
      </pivotArea>
    </format>
    <format dxfId="25916">
      <pivotArea dataOnly="0" labelOnly="1" outline="0" fieldPosition="0">
        <references count="2">
          <reference field="0" count="1" selected="0">
            <x v="26"/>
          </reference>
          <reference field="5" count="1">
            <x v="15"/>
          </reference>
        </references>
      </pivotArea>
    </format>
    <format dxfId="25915">
      <pivotArea dataOnly="0" labelOnly="1" outline="0" fieldPosition="0">
        <references count="2">
          <reference field="0" count="1" selected="0">
            <x v="27"/>
          </reference>
          <reference field="5" count="1">
            <x v="28"/>
          </reference>
        </references>
      </pivotArea>
    </format>
    <format dxfId="25914">
      <pivotArea dataOnly="0" labelOnly="1" outline="0" fieldPosition="0">
        <references count="2">
          <reference field="0" count="1" selected="0">
            <x v="28"/>
          </reference>
          <reference field="5" count="1">
            <x v="14"/>
          </reference>
        </references>
      </pivotArea>
    </format>
    <format dxfId="25913">
      <pivotArea dataOnly="0" labelOnly="1" outline="0" fieldPosition="0">
        <references count="2">
          <reference field="0" count="1" selected="0">
            <x v="29"/>
          </reference>
          <reference field="5" count="1">
            <x v="52"/>
          </reference>
        </references>
      </pivotArea>
    </format>
    <format dxfId="25912">
      <pivotArea dataOnly="0" labelOnly="1" outline="0" fieldPosition="0">
        <references count="2">
          <reference field="0" count="1" selected="0">
            <x v="30"/>
          </reference>
          <reference field="5" count="1">
            <x v="63"/>
          </reference>
        </references>
      </pivotArea>
    </format>
    <format dxfId="25911">
      <pivotArea dataOnly="0" labelOnly="1" outline="0" fieldPosition="0">
        <references count="2">
          <reference field="0" count="1" selected="0">
            <x v="31"/>
          </reference>
          <reference field="5" count="1">
            <x v="64"/>
          </reference>
        </references>
      </pivotArea>
    </format>
    <format dxfId="25910">
      <pivotArea dataOnly="0" labelOnly="1" outline="0" fieldPosition="0">
        <references count="2">
          <reference field="0" count="1" selected="0">
            <x v="32"/>
          </reference>
          <reference field="5" count="1">
            <x v="65"/>
          </reference>
        </references>
      </pivotArea>
    </format>
    <format dxfId="25909">
      <pivotArea dataOnly="0" labelOnly="1" outline="0" fieldPosition="0">
        <references count="2">
          <reference field="0" count="1" selected="0">
            <x v="33"/>
          </reference>
          <reference field="5" count="1">
            <x v="66"/>
          </reference>
        </references>
      </pivotArea>
    </format>
    <format dxfId="25908">
      <pivotArea dataOnly="0" labelOnly="1" outline="0" fieldPosition="0">
        <references count="2">
          <reference field="0" count="1" selected="0">
            <x v="34"/>
          </reference>
          <reference field="5" count="1">
            <x v="6"/>
          </reference>
        </references>
      </pivotArea>
    </format>
    <format dxfId="25907">
      <pivotArea dataOnly="0" labelOnly="1" outline="0" fieldPosition="0">
        <references count="2">
          <reference field="0" count="1" selected="0">
            <x v="35"/>
          </reference>
          <reference field="5" count="1">
            <x v="19"/>
          </reference>
        </references>
      </pivotArea>
    </format>
    <format dxfId="25906">
      <pivotArea dataOnly="0" labelOnly="1" outline="0" fieldPosition="0">
        <references count="2">
          <reference field="0" count="1" selected="0">
            <x v="36"/>
          </reference>
          <reference field="5" count="1">
            <x v="20"/>
          </reference>
        </references>
      </pivotArea>
    </format>
    <format dxfId="25905">
      <pivotArea dataOnly="0" labelOnly="1" outline="0" fieldPosition="0">
        <references count="2">
          <reference field="0" count="1" selected="0">
            <x v="37"/>
          </reference>
          <reference field="5" count="1">
            <x v="47"/>
          </reference>
        </references>
      </pivotArea>
    </format>
    <format dxfId="25904">
      <pivotArea dataOnly="0" labelOnly="1" outline="0" fieldPosition="0">
        <references count="2">
          <reference field="0" count="1" selected="0">
            <x v="38"/>
          </reference>
          <reference field="5" count="1">
            <x v="4"/>
          </reference>
        </references>
      </pivotArea>
    </format>
    <format dxfId="25903">
      <pivotArea dataOnly="0" labelOnly="1" outline="0" fieldPosition="0">
        <references count="2">
          <reference field="0" count="1" selected="0">
            <x v="39"/>
          </reference>
          <reference field="5" count="1">
            <x v="35"/>
          </reference>
        </references>
      </pivotArea>
    </format>
    <format dxfId="25902">
      <pivotArea dataOnly="0" labelOnly="1" outline="0" fieldPosition="0">
        <references count="2">
          <reference field="0" count="1" selected="0">
            <x v="40"/>
          </reference>
          <reference field="5" count="1">
            <x v="2"/>
          </reference>
        </references>
      </pivotArea>
    </format>
    <format dxfId="25901">
      <pivotArea dataOnly="0" labelOnly="1" outline="0" fieldPosition="0">
        <references count="2">
          <reference field="0" count="1" selected="0">
            <x v="41"/>
          </reference>
          <reference field="5" count="1">
            <x v="3"/>
          </reference>
        </references>
      </pivotArea>
    </format>
    <format dxfId="25900">
      <pivotArea dataOnly="0" labelOnly="1" outline="0" fieldPosition="0">
        <references count="2">
          <reference field="0" count="1" selected="0">
            <x v="42"/>
          </reference>
          <reference field="5" count="1">
            <x v="26"/>
          </reference>
        </references>
      </pivotArea>
    </format>
    <format dxfId="25899">
      <pivotArea dataOnly="0" labelOnly="1" outline="0" fieldPosition="0">
        <references count="2">
          <reference field="0" count="1" selected="0">
            <x v="43"/>
          </reference>
          <reference field="5" count="1">
            <x v="12"/>
          </reference>
        </references>
      </pivotArea>
    </format>
    <format dxfId="25898">
      <pivotArea dataOnly="0" labelOnly="1" outline="0" fieldPosition="0">
        <references count="2">
          <reference field="0" count="1" selected="0">
            <x v="44"/>
          </reference>
          <reference field="5" count="1">
            <x v="30"/>
          </reference>
        </references>
      </pivotArea>
    </format>
    <format dxfId="25897">
      <pivotArea dataOnly="0" labelOnly="1" outline="0" fieldPosition="0">
        <references count="2">
          <reference field="0" count="1" selected="0">
            <x v="45"/>
          </reference>
          <reference field="5" count="1">
            <x v="57"/>
          </reference>
        </references>
      </pivotArea>
    </format>
    <format dxfId="25896">
      <pivotArea dataOnly="0" labelOnly="1" outline="0" fieldPosition="0">
        <references count="2">
          <reference field="0" count="1" selected="0">
            <x v="46"/>
          </reference>
          <reference field="5" count="1">
            <x v="62"/>
          </reference>
        </references>
      </pivotArea>
    </format>
    <format dxfId="25895">
      <pivotArea dataOnly="0" labelOnly="1" outline="0" fieldPosition="0">
        <references count="2">
          <reference field="0" count="1" selected="0">
            <x v="47"/>
          </reference>
          <reference field="5" count="1">
            <x v="43"/>
          </reference>
        </references>
      </pivotArea>
    </format>
    <format dxfId="25894">
      <pivotArea dataOnly="0" labelOnly="1" outline="0" fieldPosition="0">
        <references count="2">
          <reference field="0" count="1" selected="0">
            <x v="48"/>
          </reference>
          <reference field="5" count="1">
            <x v="39"/>
          </reference>
        </references>
      </pivotArea>
    </format>
    <format dxfId="25893">
      <pivotArea dataOnly="0" labelOnly="1" outline="0" fieldPosition="0">
        <references count="2">
          <reference field="0" count="1" selected="0">
            <x v="49"/>
          </reference>
          <reference field="5" count="1">
            <x v="42"/>
          </reference>
        </references>
      </pivotArea>
    </format>
    <format dxfId="25892">
      <pivotArea dataOnly="0" labelOnly="1" outline="0" fieldPosition="0">
        <references count="2">
          <reference field="0" count="1" selected="0">
            <x v="50"/>
          </reference>
          <reference field="5" count="1">
            <x v="41"/>
          </reference>
        </references>
      </pivotArea>
    </format>
    <format dxfId="25891">
      <pivotArea dataOnly="0" labelOnly="1" outline="0" fieldPosition="0">
        <references count="2">
          <reference field="0" count="1" selected="0">
            <x v="51"/>
          </reference>
          <reference field="5" count="1">
            <x v="58"/>
          </reference>
        </references>
      </pivotArea>
    </format>
    <format dxfId="25890">
      <pivotArea dataOnly="0" labelOnly="1" outline="0" fieldPosition="0">
        <references count="2">
          <reference field="0" count="1" selected="0">
            <x v="52"/>
          </reference>
          <reference field="5" count="1">
            <x v="59"/>
          </reference>
        </references>
      </pivotArea>
    </format>
    <format dxfId="25889">
      <pivotArea dataOnly="0" labelOnly="1" outline="0" fieldPosition="0">
        <references count="2">
          <reference field="0" count="1" selected="0">
            <x v="53"/>
          </reference>
          <reference field="5" count="1">
            <x v="31"/>
          </reference>
        </references>
      </pivotArea>
    </format>
    <format dxfId="25888">
      <pivotArea dataOnly="0" labelOnly="1" outline="0" fieldPosition="0">
        <references count="2">
          <reference field="0" count="1" selected="0">
            <x v="54"/>
          </reference>
          <reference field="5" count="1">
            <x v="61"/>
          </reference>
        </references>
      </pivotArea>
    </format>
    <format dxfId="25887">
      <pivotArea dataOnly="0" labelOnly="1" outline="0" fieldPosition="0">
        <references count="2">
          <reference field="0" count="1" selected="0">
            <x v="55"/>
          </reference>
          <reference field="5" count="1">
            <x v="49"/>
          </reference>
        </references>
      </pivotArea>
    </format>
    <format dxfId="25886">
      <pivotArea dataOnly="0" labelOnly="1" outline="0" fieldPosition="0">
        <references count="2">
          <reference field="0" count="1" selected="0">
            <x v="56"/>
          </reference>
          <reference field="5" count="1">
            <x v="45"/>
          </reference>
        </references>
      </pivotArea>
    </format>
    <format dxfId="25885">
      <pivotArea dataOnly="0" labelOnly="1" outline="0" fieldPosition="0">
        <references count="2">
          <reference field="0" count="1" selected="0">
            <x v="57"/>
          </reference>
          <reference field="5" count="1">
            <x v="55"/>
          </reference>
        </references>
      </pivotArea>
    </format>
    <format dxfId="25884">
      <pivotArea dataOnly="0" labelOnly="1" outline="0" fieldPosition="0">
        <references count="2">
          <reference field="0" count="1" selected="0">
            <x v="58"/>
          </reference>
          <reference field="5" count="1">
            <x v="37"/>
          </reference>
        </references>
      </pivotArea>
    </format>
    <format dxfId="25883">
      <pivotArea dataOnly="0" labelOnly="1" outline="0" fieldPosition="0">
        <references count="2">
          <reference field="0" count="1" selected="0">
            <x v="59"/>
          </reference>
          <reference field="5" count="1">
            <x v="56"/>
          </reference>
        </references>
      </pivotArea>
    </format>
    <format dxfId="25882">
      <pivotArea dataOnly="0" labelOnly="1" outline="0" fieldPosition="0">
        <references count="2">
          <reference field="0" count="1" selected="0">
            <x v="60"/>
          </reference>
          <reference field="5" count="1">
            <x v="40"/>
          </reference>
        </references>
      </pivotArea>
    </format>
    <format dxfId="25881">
      <pivotArea dataOnly="0" labelOnly="1" outline="0" fieldPosition="0">
        <references count="2">
          <reference field="0" count="1" selected="0">
            <x v="61"/>
          </reference>
          <reference field="5" count="1">
            <x v="7"/>
          </reference>
        </references>
      </pivotArea>
    </format>
    <format dxfId="25880">
      <pivotArea dataOnly="0" labelOnly="1" outline="0" fieldPosition="0">
        <references count="2">
          <reference field="0" count="1" selected="0">
            <x v="62"/>
          </reference>
          <reference field="5" count="1">
            <x v="8"/>
          </reference>
        </references>
      </pivotArea>
    </format>
    <format dxfId="25879">
      <pivotArea dataOnly="0" labelOnly="1" outline="0" fieldPosition="0">
        <references count="2">
          <reference field="0" count="1" selected="0">
            <x v="63"/>
          </reference>
          <reference field="5" count="1">
            <x v="9"/>
          </reference>
        </references>
      </pivotArea>
    </format>
    <format dxfId="25878">
      <pivotArea dataOnly="0" labelOnly="1" outline="0" fieldPosition="0">
        <references count="2">
          <reference field="0" count="1" selected="0">
            <x v="64"/>
          </reference>
          <reference field="5" count="1">
            <x v="10"/>
          </reference>
        </references>
      </pivotArea>
    </format>
    <format dxfId="25877">
      <pivotArea dataOnly="0" labelOnly="1" outline="0" fieldPosition="0">
        <references count="2">
          <reference field="0" count="1" selected="0">
            <x v="65"/>
          </reference>
          <reference field="5" count="1">
            <x v="60"/>
          </reference>
        </references>
      </pivotArea>
    </format>
    <format dxfId="25876">
      <pivotArea dataOnly="0" labelOnly="1" outline="0" fieldPosition="0">
        <references count="2">
          <reference field="0" count="1" selected="0">
            <x v="66"/>
          </reference>
          <reference field="5" count="1">
            <x v="50"/>
          </reference>
        </references>
      </pivotArea>
    </format>
    <format dxfId="25875">
      <pivotArea dataOnly="0" labelOnly="1" outline="0" fieldPosition="0">
        <references count="2">
          <reference field="0" count="1" selected="0">
            <x v="67"/>
          </reference>
          <reference field="5" count="1">
            <x v="67"/>
          </reference>
        </references>
      </pivotArea>
    </format>
    <format dxfId="25874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44"/>
          </reference>
          <reference field="22" count="1">
            <x v="45"/>
          </reference>
        </references>
      </pivotArea>
    </format>
    <format dxfId="25873">
      <pivotArea dataOnly="0" labelOnly="1" outline="0" fieldPosition="0">
        <references count="3">
          <reference field="0" count="1" selected="0">
            <x v="1"/>
          </reference>
          <reference field="5" count="1" selected="0">
            <x v="46"/>
          </reference>
          <reference field="22" count="1">
            <x v="48"/>
          </reference>
        </references>
      </pivotArea>
    </format>
    <format dxfId="25872">
      <pivotArea dataOnly="0" labelOnly="1" outline="0" fieldPosition="0">
        <references count="3">
          <reference field="0" count="1" selected="0">
            <x v="2"/>
          </reference>
          <reference field="5" count="1" selected="0">
            <x v="48"/>
          </reference>
          <reference field="22" count="1">
            <x v="49"/>
          </reference>
        </references>
      </pivotArea>
    </format>
    <format dxfId="25871">
      <pivotArea dataOnly="0" labelOnly="1" outline="0" fieldPosition="0">
        <references count="3">
          <reference field="0" count="1" selected="0">
            <x v="3"/>
          </reference>
          <reference field="5" count="1" selected="0">
            <x v="11"/>
          </reference>
          <reference field="22" count="1">
            <x v="11"/>
          </reference>
        </references>
      </pivotArea>
    </format>
    <format dxfId="25870">
      <pivotArea dataOnly="0" labelOnly="1" outline="0" fieldPosition="0">
        <references count="3">
          <reference field="0" count="1" selected="0">
            <x v="4"/>
          </reference>
          <reference field="5" count="1" selected="0">
            <x v="17"/>
          </reference>
          <reference field="22" count="1">
            <x v="31"/>
          </reference>
        </references>
      </pivotArea>
    </format>
    <format dxfId="25869">
      <pivotArea dataOnly="0" labelOnly="1" outline="0" fieldPosition="0">
        <references count="3">
          <reference field="0" count="1" selected="0">
            <x v="5"/>
          </reference>
          <reference field="5" count="1" selected="0">
            <x v="1"/>
          </reference>
          <reference field="22" count="1">
            <x v="7"/>
          </reference>
        </references>
      </pivotArea>
    </format>
    <format dxfId="25868">
      <pivotArea dataOnly="0" labelOnly="1" outline="0" fieldPosition="0">
        <references count="3">
          <reference field="0" count="1" selected="0">
            <x v="6"/>
          </reference>
          <reference field="5" count="1" selected="0">
            <x v="33"/>
          </reference>
          <reference field="22" count="1">
            <x v="37"/>
          </reference>
        </references>
      </pivotArea>
    </format>
    <format dxfId="25867">
      <pivotArea dataOnly="0" labelOnly="1" outline="0" fieldPosition="0">
        <references count="3">
          <reference field="0" count="1" selected="0">
            <x v="7"/>
          </reference>
          <reference field="5" count="1" selected="0">
            <x v="34"/>
          </reference>
          <reference field="22" count="1">
            <x v="38"/>
          </reference>
        </references>
      </pivotArea>
    </format>
    <format dxfId="25866">
      <pivotArea dataOnly="0" labelOnly="1" outline="0" fieldPosition="0">
        <references count="3">
          <reference field="0" count="1" selected="0">
            <x v="8"/>
          </reference>
          <reference field="5" count="1" selected="0">
            <x v="5"/>
          </reference>
          <reference field="22" count="1">
            <x v="13"/>
          </reference>
        </references>
      </pivotArea>
    </format>
    <format dxfId="25865">
      <pivotArea dataOnly="0" labelOnly="1" outline="0" fieldPosition="0">
        <references count="3">
          <reference field="0" count="1" selected="0">
            <x v="9"/>
          </reference>
          <reference field="5" count="1" selected="0">
            <x v="29"/>
          </reference>
          <reference field="22" count="1">
            <x v="35"/>
          </reference>
        </references>
      </pivotArea>
    </format>
    <format dxfId="25864">
      <pivotArea dataOnly="0" labelOnly="1" outline="0" fieldPosition="0">
        <references count="3">
          <reference field="0" count="1" selected="0">
            <x v="10"/>
          </reference>
          <reference field="5" count="1" selected="0">
            <x v="27"/>
          </reference>
          <reference field="22" count="1">
            <x v="33"/>
          </reference>
        </references>
      </pivotArea>
    </format>
    <format dxfId="25863">
      <pivotArea dataOnly="0" labelOnly="1" outline="0" fieldPosition="0">
        <references count="3">
          <reference field="0" count="1" selected="0">
            <x v="11"/>
          </reference>
          <reference field="5" count="1" selected="0">
            <x v="18"/>
          </reference>
          <reference field="22" count="1">
            <x v="36"/>
          </reference>
        </references>
      </pivotArea>
    </format>
    <format dxfId="25862">
      <pivotArea dataOnly="0" labelOnly="1" outline="0" fieldPosition="0">
        <references count="3">
          <reference field="0" count="1" selected="0">
            <x v="12"/>
          </reference>
          <reference field="5" count="1" selected="0">
            <x v="16"/>
          </reference>
          <reference field="22" count="1">
            <x v="29"/>
          </reference>
        </references>
      </pivotArea>
    </format>
    <format dxfId="25861">
      <pivotArea dataOnly="0" labelOnly="1" outline="0" fieldPosition="0">
        <references count="3">
          <reference field="0" count="1" selected="0">
            <x v="13"/>
          </reference>
          <reference field="5" count="1" selected="0">
            <x v="23"/>
          </reference>
          <reference field="22" count="1">
            <x v="26"/>
          </reference>
        </references>
      </pivotArea>
    </format>
    <format dxfId="25860">
      <pivotArea dataOnly="0" labelOnly="1" outline="0" fieldPosition="0">
        <references count="3">
          <reference field="0" count="1" selected="0">
            <x v="14"/>
          </reference>
          <reference field="5" count="1" selected="0">
            <x v="24"/>
          </reference>
          <reference field="22" count="1">
            <x v="27"/>
          </reference>
        </references>
      </pivotArea>
    </format>
    <format dxfId="25859">
      <pivotArea dataOnly="0" labelOnly="1" outline="0" fieldPosition="0">
        <references count="3">
          <reference field="0" count="1" selected="0">
            <x v="15"/>
          </reference>
          <reference field="5" count="1" selected="0">
            <x v="25"/>
          </reference>
          <reference field="22" count="1">
            <x v="28"/>
          </reference>
        </references>
      </pivotArea>
    </format>
    <format dxfId="25858">
      <pivotArea dataOnly="0" labelOnly="1" outline="0" fieldPosition="0">
        <references count="3">
          <reference field="0" count="1" selected="0">
            <x v="16"/>
          </reference>
          <reference field="5" count="1" selected="0">
            <x v="21"/>
          </reference>
          <reference field="22" count="1">
            <x v="25"/>
          </reference>
        </references>
      </pivotArea>
    </format>
    <format dxfId="25857">
      <pivotArea dataOnly="0" labelOnly="1" outline="0" fieldPosition="0">
        <references count="3">
          <reference field="0" count="1" selected="0">
            <x v="17"/>
          </reference>
          <reference field="5" count="1" selected="0">
            <x v="0"/>
          </reference>
          <reference field="22" count="1">
            <x v="2"/>
          </reference>
        </references>
      </pivotArea>
    </format>
    <format dxfId="25856">
      <pivotArea dataOnly="0" labelOnly="1" outline="0" fieldPosition="0">
        <references count="3">
          <reference field="0" count="1" selected="0">
            <x v="18"/>
          </reference>
          <reference field="5" count="1" selected="0">
            <x v="51"/>
          </reference>
          <reference field="22" count="1">
            <x v="54"/>
          </reference>
        </references>
      </pivotArea>
    </format>
    <format dxfId="25855">
      <pivotArea dataOnly="0" labelOnly="1" outline="0" fieldPosition="0">
        <references count="3">
          <reference field="0" count="1" selected="0">
            <x v="19"/>
          </reference>
          <reference field="5" count="1" selected="0">
            <x v="22"/>
          </reference>
          <reference field="22" count="1">
            <x v="18"/>
          </reference>
        </references>
      </pivotArea>
    </format>
    <format dxfId="25854">
      <pivotArea dataOnly="0" labelOnly="1" outline="0" fieldPosition="0">
        <references count="3">
          <reference field="0" count="1" selected="0">
            <x v="20"/>
          </reference>
          <reference field="5" count="1" selected="0">
            <x v="54"/>
          </reference>
          <reference field="22" count="1">
            <x v="56"/>
          </reference>
        </references>
      </pivotArea>
    </format>
    <format dxfId="25853">
      <pivotArea dataOnly="0" labelOnly="1" outline="0" fieldPosition="0">
        <references count="3">
          <reference field="0" count="1" selected="0">
            <x v="21"/>
          </reference>
          <reference field="5" count="1" selected="0">
            <x v="53"/>
          </reference>
          <reference field="22" count="1">
            <x v="52"/>
          </reference>
        </references>
      </pivotArea>
    </format>
    <format dxfId="25852">
      <pivotArea dataOnly="0" labelOnly="1" outline="0" fieldPosition="0">
        <references count="3">
          <reference field="0" count="1" selected="0">
            <x v="22"/>
          </reference>
          <reference field="5" count="1" selected="0">
            <x v="13"/>
          </reference>
          <reference field="22" count="1">
            <x v="15"/>
          </reference>
        </references>
      </pivotArea>
    </format>
    <format dxfId="25851">
      <pivotArea dataOnly="0" labelOnly="1" outline="0" fieldPosition="0">
        <references count="3">
          <reference field="0" count="1" selected="0">
            <x v="23"/>
          </reference>
          <reference field="5" count="1" selected="0">
            <x v="38"/>
          </reference>
          <reference field="22" count="1">
            <x v="43"/>
          </reference>
        </references>
      </pivotArea>
    </format>
    <format dxfId="25850">
      <pivotArea dataOnly="0" labelOnly="1" outline="0" fieldPosition="0">
        <references count="3">
          <reference field="0" count="1" selected="0">
            <x v="24"/>
          </reference>
          <reference field="5" count="1" selected="0">
            <x v="32"/>
          </reference>
          <reference field="22" count="1">
            <x v="21"/>
          </reference>
        </references>
      </pivotArea>
    </format>
    <format dxfId="25849">
      <pivotArea dataOnly="0" labelOnly="1" outline="0" fieldPosition="0">
        <references count="3">
          <reference field="0" count="1" selected="0">
            <x v="25"/>
          </reference>
          <reference field="5" count="1" selected="0">
            <x v="36"/>
          </reference>
          <reference field="22" count="1">
            <x v="22"/>
          </reference>
        </references>
      </pivotArea>
    </format>
    <format dxfId="25848">
      <pivotArea dataOnly="0" labelOnly="1" outline="0" fieldPosition="0">
        <references count="3">
          <reference field="0" count="1" selected="0">
            <x v="26"/>
          </reference>
          <reference field="5" count="1" selected="0">
            <x v="15"/>
          </reference>
          <reference field="22" count="1">
            <x v="6"/>
          </reference>
        </references>
      </pivotArea>
    </format>
    <format dxfId="25847">
      <pivotArea dataOnly="0" labelOnly="1" outline="0" fieldPosition="0">
        <references count="3">
          <reference field="0" count="1" selected="0">
            <x v="27"/>
          </reference>
          <reference field="5" count="1" selected="0">
            <x v="28"/>
          </reference>
          <reference field="22" count="1">
            <x v="19"/>
          </reference>
        </references>
      </pivotArea>
    </format>
    <format dxfId="25846">
      <pivotArea dataOnly="0" labelOnly="1" outline="0" fieldPosition="0">
        <references count="3">
          <reference field="0" count="1" selected="0">
            <x v="28"/>
          </reference>
          <reference field="5" count="1" selected="0">
            <x v="14"/>
          </reference>
          <reference field="22" count="1">
            <x v="51"/>
          </reference>
        </references>
      </pivotArea>
    </format>
    <format dxfId="25845">
      <pivotArea dataOnly="0" labelOnly="1" outline="0" fieldPosition="0">
        <references count="3">
          <reference field="0" count="1" selected="0">
            <x v="29"/>
          </reference>
          <reference field="5" count="1" selected="0">
            <x v="52"/>
          </reference>
          <reference field="22" count="1">
            <x v="55"/>
          </reference>
        </references>
      </pivotArea>
    </format>
    <format dxfId="25844">
      <pivotArea dataOnly="0" labelOnly="1" outline="0" fieldPosition="0">
        <references count="3">
          <reference field="0" count="1" selected="0">
            <x v="30"/>
          </reference>
          <reference field="5" count="1" selected="0">
            <x v="63"/>
          </reference>
          <reference field="22" count="1">
            <x v="46"/>
          </reference>
        </references>
      </pivotArea>
    </format>
    <format dxfId="25843">
      <pivotArea dataOnly="0" labelOnly="1" outline="0" fieldPosition="0">
        <references count="3">
          <reference field="0" count="1" selected="0">
            <x v="34"/>
          </reference>
          <reference field="5" count="1" selected="0">
            <x v="6"/>
          </reference>
          <reference field="22" count="1">
            <x v="3"/>
          </reference>
        </references>
      </pivotArea>
    </format>
    <format dxfId="25842">
      <pivotArea dataOnly="0" labelOnly="1" outline="0" fieldPosition="0">
        <references count="3">
          <reference field="0" count="1" selected="0">
            <x v="35"/>
          </reference>
          <reference field="5" count="1" selected="0">
            <x v="19"/>
          </reference>
          <reference field="22" count="1">
            <x v="23"/>
          </reference>
        </references>
      </pivotArea>
    </format>
    <format dxfId="25841">
      <pivotArea dataOnly="0" labelOnly="1" outline="0" fieldPosition="0">
        <references count="3">
          <reference field="0" count="1" selected="0">
            <x v="36"/>
          </reference>
          <reference field="5" count="1" selected="0">
            <x v="20"/>
          </reference>
          <reference field="22" count="1">
            <x v="24"/>
          </reference>
        </references>
      </pivotArea>
    </format>
    <format dxfId="25840">
      <pivotArea dataOnly="0" labelOnly="1" outline="0" fieldPosition="0">
        <references count="3">
          <reference field="0" count="1" selected="0">
            <x v="37"/>
          </reference>
          <reference field="5" count="1" selected="0">
            <x v="47"/>
          </reference>
          <reference field="22" count="1">
            <x v="49"/>
          </reference>
        </references>
      </pivotArea>
    </format>
    <format dxfId="25839">
      <pivotArea dataOnly="0" labelOnly="1" outline="0" fieldPosition="0">
        <references count="3">
          <reference field="0" count="1" selected="0">
            <x v="38"/>
          </reference>
          <reference field="5" count="1" selected="0">
            <x v="4"/>
          </reference>
          <reference field="22" count="1">
            <x v="8"/>
          </reference>
        </references>
      </pivotArea>
    </format>
    <format dxfId="25838">
      <pivotArea dataOnly="0" labelOnly="1" outline="0" fieldPosition="0">
        <references count="3">
          <reference field="0" count="1" selected="0">
            <x v="39"/>
          </reference>
          <reference field="5" count="1" selected="0">
            <x v="35"/>
          </reference>
          <reference field="22" count="1">
            <x v="39"/>
          </reference>
        </references>
      </pivotArea>
    </format>
    <format dxfId="25837">
      <pivotArea dataOnly="0" labelOnly="1" outline="0" fieldPosition="0">
        <references count="3">
          <reference field="0" count="1" selected="0">
            <x v="40"/>
          </reference>
          <reference field="5" count="1" selected="0">
            <x v="2"/>
          </reference>
          <reference field="22" count="1">
            <x v="12"/>
          </reference>
        </references>
      </pivotArea>
    </format>
    <format dxfId="25836">
      <pivotArea dataOnly="0" labelOnly="1" outline="0" fieldPosition="0">
        <references count="3">
          <reference field="0" count="1" selected="0">
            <x v="42"/>
          </reference>
          <reference field="5" count="1" selected="0">
            <x v="26"/>
          </reference>
          <reference field="22" count="1">
            <x v="32"/>
          </reference>
        </references>
      </pivotArea>
    </format>
    <format dxfId="25835">
      <pivotArea dataOnly="0" labelOnly="1" outline="0" fieldPosition="0">
        <references count="3">
          <reference field="0" count="1" selected="0">
            <x v="43"/>
          </reference>
          <reference field="5" count="1" selected="0">
            <x v="12"/>
          </reference>
          <reference field="22" count="1">
            <x v="14"/>
          </reference>
        </references>
      </pivotArea>
    </format>
    <format dxfId="25834">
      <pivotArea dataOnly="0" labelOnly="1" outline="0" fieldPosition="0">
        <references count="3">
          <reference field="0" count="1" selected="0">
            <x v="44"/>
          </reference>
          <reference field="5" count="1" selected="0">
            <x v="30"/>
          </reference>
          <reference field="22" count="1">
            <x v="34"/>
          </reference>
        </references>
      </pivotArea>
    </format>
    <format dxfId="25833">
      <pivotArea dataOnly="0" labelOnly="1" outline="0" fieldPosition="0">
        <references count="3">
          <reference field="0" count="1" selected="0">
            <x v="45"/>
          </reference>
          <reference field="5" count="1" selected="0">
            <x v="57"/>
          </reference>
          <reference field="22" count="1">
            <x v="16"/>
          </reference>
        </references>
      </pivotArea>
    </format>
    <format dxfId="25832">
      <pivotArea dataOnly="0" labelOnly="1" outline="0" fieldPosition="0">
        <references count="3">
          <reference field="0" count="1" selected="0">
            <x v="46"/>
          </reference>
          <reference field="5" count="1" selected="0">
            <x v="62"/>
          </reference>
          <reference field="22" count="1">
            <x v="30"/>
          </reference>
        </references>
      </pivotArea>
    </format>
    <format dxfId="25831">
      <pivotArea dataOnly="0" labelOnly="1" outline="0" fieldPosition="0">
        <references count="3">
          <reference field="0" count="1" selected="0">
            <x v="47"/>
          </reference>
          <reference field="5" count="1" selected="0">
            <x v="43"/>
          </reference>
          <reference field="22" count="1">
            <x v="40"/>
          </reference>
        </references>
      </pivotArea>
    </format>
    <format dxfId="25830">
      <pivotArea dataOnly="0" labelOnly="1" outline="0" fieldPosition="0">
        <references count="3">
          <reference field="0" count="1" selected="0">
            <x v="50"/>
          </reference>
          <reference field="5" count="1" selected="0">
            <x v="41"/>
          </reference>
          <reference field="22" count="1">
            <x v="41"/>
          </reference>
        </references>
      </pivotArea>
    </format>
    <format dxfId="25829">
      <pivotArea dataOnly="0" labelOnly="1" outline="0" fieldPosition="0">
        <references count="3">
          <reference field="0" count="1" selected="0">
            <x v="51"/>
          </reference>
          <reference field="5" count="1" selected="0">
            <x v="58"/>
          </reference>
          <reference field="22" count="1">
            <x v="58"/>
          </reference>
        </references>
      </pivotArea>
    </format>
    <format dxfId="25828">
      <pivotArea dataOnly="0" labelOnly="1" outline="0" fieldPosition="0">
        <references count="3">
          <reference field="0" count="1" selected="0">
            <x v="52"/>
          </reference>
          <reference field="5" count="1" selected="0">
            <x v="59"/>
          </reference>
          <reference field="22" count="1">
            <x v="59"/>
          </reference>
        </references>
      </pivotArea>
    </format>
    <format dxfId="25827">
      <pivotArea dataOnly="0" labelOnly="1" outline="0" fieldPosition="0">
        <references count="3">
          <reference field="0" count="1" selected="0">
            <x v="53"/>
          </reference>
          <reference field="5" count="1" selected="0">
            <x v="31"/>
          </reference>
          <reference field="22" count="1">
            <x v="20"/>
          </reference>
        </references>
      </pivotArea>
    </format>
    <format dxfId="25826">
      <pivotArea dataOnly="0" labelOnly="1" outline="0" fieldPosition="0">
        <references count="3">
          <reference field="0" count="1" selected="0">
            <x v="54"/>
          </reference>
          <reference field="5" count="1" selected="0">
            <x v="61"/>
          </reference>
          <reference field="22" count="1">
            <x v="57"/>
          </reference>
        </references>
      </pivotArea>
    </format>
    <format dxfId="25825">
      <pivotArea dataOnly="0" labelOnly="1" outline="0" fieldPosition="0">
        <references count="3">
          <reference field="0" count="1" selected="0">
            <x v="55"/>
          </reference>
          <reference field="5" count="1" selected="0">
            <x v="49"/>
          </reference>
          <reference field="22" count="1">
            <x v="50"/>
          </reference>
        </references>
      </pivotArea>
    </format>
    <format dxfId="25824">
      <pivotArea dataOnly="0" labelOnly="1" outline="0" fieldPosition="0">
        <references count="3">
          <reference field="0" count="1" selected="0">
            <x v="56"/>
          </reference>
          <reference field="5" count="1" selected="0">
            <x v="45"/>
          </reference>
          <reference field="22" count="1">
            <x v="47"/>
          </reference>
        </references>
      </pivotArea>
    </format>
    <format dxfId="25823">
      <pivotArea dataOnly="0" labelOnly="1" outline="0" fieldPosition="0">
        <references count="3">
          <reference field="0" count="1" selected="0">
            <x v="57"/>
          </reference>
          <reference field="5" count="1" selected="0">
            <x v="55"/>
          </reference>
          <reference field="22" count="1">
            <x v="9"/>
          </reference>
        </references>
      </pivotArea>
    </format>
    <format dxfId="25822">
      <pivotArea dataOnly="0" labelOnly="1" outline="0" fieldPosition="0">
        <references count="3">
          <reference field="0" count="1" selected="0">
            <x v="58"/>
          </reference>
          <reference field="5" count="1" selected="0">
            <x v="37"/>
          </reference>
          <reference field="22" count="1">
            <x v="42"/>
          </reference>
        </references>
      </pivotArea>
    </format>
    <format dxfId="25821">
      <pivotArea dataOnly="0" labelOnly="1" outline="0" fieldPosition="0">
        <references count="3">
          <reference field="0" count="1" selected="0">
            <x v="59"/>
          </reference>
          <reference field="5" count="1" selected="0">
            <x v="56"/>
          </reference>
          <reference field="22" count="1">
            <x v="10"/>
          </reference>
        </references>
      </pivotArea>
    </format>
    <format dxfId="25820">
      <pivotArea dataOnly="0" labelOnly="1" outline="0" fieldPosition="0">
        <references count="3">
          <reference field="0" count="1" selected="0">
            <x v="60"/>
          </reference>
          <reference field="5" count="1" selected="0">
            <x v="40"/>
          </reference>
          <reference field="22" count="1">
            <x v="44"/>
          </reference>
        </references>
      </pivotArea>
    </format>
    <format dxfId="25819">
      <pivotArea dataOnly="0" labelOnly="1" outline="0" fieldPosition="0">
        <references count="3">
          <reference field="0" count="1" selected="0">
            <x v="61"/>
          </reference>
          <reference field="5" count="1" selected="0">
            <x v="7"/>
          </reference>
          <reference field="22" count="1">
            <x v="4"/>
          </reference>
        </references>
      </pivotArea>
    </format>
    <format dxfId="25818">
      <pivotArea dataOnly="0" labelOnly="1" outline="0" fieldPosition="0">
        <references count="3">
          <reference field="0" count="1" selected="0">
            <x v="62"/>
          </reference>
          <reference field="5" count="1" selected="0">
            <x v="8"/>
          </reference>
          <reference field="22" count="1">
            <x v="5"/>
          </reference>
        </references>
      </pivotArea>
    </format>
    <format dxfId="25817">
      <pivotArea dataOnly="0" labelOnly="1" outline="0" fieldPosition="0">
        <references count="3">
          <reference field="0" count="1" selected="0">
            <x v="63"/>
          </reference>
          <reference field="5" count="1" selected="0">
            <x v="9"/>
          </reference>
          <reference field="22" count="1">
            <x v="0"/>
          </reference>
        </references>
      </pivotArea>
    </format>
    <format dxfId="25816">
      <pivotArea dataOnly="0" labelOnly="1" outline="0" fieldPosition="0">
        <references count="3">
          <reference field="0" count="1" selected="0">
            <x v="64"/>
          </reference>
          <reference field="5" count="1" selected="0">
            <x v="10"/>
          </reference>
          <reference field="22" count="1">
            <x v="1"/>
          </reference>
        </references>
      </pivotArea>
    </format>
    <format dxfId="25815">
      <pivotArea dataOnly="0" labelOnly="1" outline="0" fieldPosition="0">
        <references count="3">
          <reference field="0" count="1" selected="0">
            <x v="65"/>
          </reference>
          <reference field="5" count="1" selected="0">
            <x v="60"/>
          </reference>
          <reference field="22" count="1">
            <x v="17"/>
          </reference>
        </references>
      </pivotArea>
    </format>
    <format dxfId="25814">
      <pivotArea dataOnly="0" labelOnly="1" outline="0" fieldPosition="0">
        <references count="3">
          <reference field="0" count="1" selected="0">
            <x v="66"/>
          </reference>
          <reference field="5" count="1" selected="0">
            <x v="50"/>
          </reference>
          <reference field="22" count="1">
            <x v="53"/>
          </reference>
        </references>
      </pivotArea>
    </format>
    <format dxfId="25813">
      <pivotArea dataOnly="0" labelOnly="1" outline="0" fieldPosition="0">
        <references count="3">
          <reference field="0" count="1" selected="0">
            <x v="67"/>
          </reference>
          <reference field="5" count="1" selected="0">
            <x v="67"/>
          </reference>
          <reference field="22" count="1">
            <x v="60"/>
          </reference>
        </references>
      </pivotArea>
    </format>
    <format dxfId="25812">
      <pivotArea dataOnly="0" labelOnly="1" outline="0" fieldPosition="0">
        <references count="4">
          <reference field="0" count="1" selected="0">
            <x v="0"/>
          </reference>
          <reference field="5" count="1" selected="0">
            <x v="44"/>
          </reference>
          <reference field="6" count="1">
            <x v="0"/>
          </reference>
          <reference field="22" count="1" selected="0">
            <x v="45"/>
          </reference>
        </references>
      </pivotArea>
    </format>
    <format dxfId="25811">
      <pivotArea dataOnly="0" labelOnly="1" outline="0" fieldPosition="0">
        <references count="4">
          <reference field="0" count="1" selected="0">
            <x v="30"/>
          </reference>
          <reference field="5" count="1" selected="0">
            <x v="63"/>
          </reference>
          <reference field="6" count="1">
            <x v="10"/>
          </reference>
          <reference field="22" count="1" selected="0">
            <x v="46"/>
          </reference>
        </references>
      </pivotArea>
    </format>
    <format dxfId="25810">
      <pivotArea dataOnly="0" labelOnly="1" outline="0" fieldPosition="0">
        <references count="4">
          <reference field="0" count="1" selected="0">
            <x v="34"/>
          </reference>
          <reference field="5" count="1" selected="0">
            <x v="6"/>
          </reference>
          <reference field="6" count="1">
            <x v="0"/>
          </reference>
          <reference field="22" count="1" selected="0">
            <x v="3"/>
          </reference>
        </references>
      </pivotArea>
    </format>
    <format dxfId="25809">
      <pivotArea dataOnly="0" labelOnly="1" outline="0" fieldPosition="0">
        <references count="4">
          <reference field="0" count="1" selected="0">
            <x v="45"/>
          </reference>
          <reference field="5" count="1" selected="0">
            <x v="57"/>
          </reference>
          <reference field="6" count="1">
            <x v="7"/>
          </reference>
          <reference field="22" count="1" selected="0">
            <x v="16"/>
          </reference>
        </references>
      </pivotArea>
    </format>
    <format dxfId="25808">
      <pivotArea dataOnly="0" labelOnly="1" outline="0" fieldPosition="0">
        <references count="4">
          <reference field="0" count="1" selected="0">
            <x v="46"/>
          </reference>
          <reference field="5" count="1" selected="0">
            <x v="62"/>
          </reference>
          <reference field="6" count="1">
            <x v="4"/>
          </reference>
          <reference field="22" count="1" selected="0">
            <x v="30"/>
          </reference>
        </references>
      </pivotArea>
    </format>
    <format dxfId="25807">
      <pivotArea dataOnly="0" labelOnly="1" outline="0" fieldPosition="0">
        <references count="4">
          <reference field="0" count="1" selected="0">
            <x v="47"/>
          </reference>
          <reference field="5" count="1" selected="0">
            <x v="43"/>
          </reference>
          <reference field="6" count="1">
            <x v="0"/>
          </reference>
          <reference field="22" count="1" selected="0">
            <x v="40"/>
          </reference>
        </references>
      </pivotArea>
    </format>
    <format dxfId="25806">
      <pivotArea dataOnly="0" labelOnly="1" outline="0" fieldPosition="0">
        <references count="4">
          <reference field="0" count="1" selected="0">
            <x v="51"/>
          </reference>
          <reference field="5" count="1" selected="0">
            <x v="58"/>
          </reference>
          <reference field="6" count="1">
            <x v="4"/>
          </reference>
          <reference field="22" count="1" selected="0">
            <x v="58"/>
          </reference>
        </references>
      </pivotArea>
    </format>
    <format dxfId="25805">
      <pivotArea dataOnly="0" labelOnly="1" outline="0" fieldPosition="0">
        <references count="4">
          <reference field="0" count="1" selected="0">
            <x v="53"/>
          </reference>
          <reference field="5" count="1" selected="0">
            <x v="31"/>
          </reference>
          <reference field="6" count="1">
            <x v="0"/>
          </reference>
          <reference field="22" count="1" selected="0">
            <x v="20"/>
          </reference>
        </references>
      </pivotArea>
    </format>
    <format dxfId="25804">
      <pivotArea dataOnly="0" labelOnly="1" outline="0" fieldPosition="0">
        <references count="4">
          <reference field="0" count="1" selected="0">
            <x v="54"/>
          </reference>
          <reference field="5" count="1" selected="0">
            <x v="61"/>
          </reference>
          <reference field="6" count="1">
            <x v="4"/>
          </reference>
          <reference field="22" count="1" selected="0">
            <x v="57"/>
          </reference>
        </references>
      </pivotArea>
    </format>
    <format dxfId="25803">
      <pivotArea dataOnly="0" labelOnly="1" outline="0" fieldPosition="0">
        <references count="4">
          <reference field="0" count="1" selected="0">
            <x v="55"/>
          </reference>
          <reference field="5" count="1" selected="0">
            <x v="49"/>
          </reference>
          <reference field="6" count="1">
            <x v="0"/>
          </reference>
          <reference field="22" count="1" selected="0">
            <x v="50"/>
          </reference>
        </references>
      </pivotArea>
    </format>
    <format dxfId="25802">
      <pivotArea dataOnly="0" labelOnly="1" outline="0" fieldPosition="0">
        <references count="4">
          <reference field="0" count="1" selected="0">
            <x v="57"/>
          </reference>
          <reference field="5" count="1" selected="0">
            <x v="55"/>
          </reference>
          <reference field="6" count="1">
            <x v="7"/>
          </reference>
          <reference field="22" count="1" selected="0">
            <x v="9"/>
          </reference>
        </references>
      </pivotArea>
    </format>
    <format dxfId="25801">
      <pivotArea dataOnly="0" labelOnly="1" outline="0" fieldPosition="0">
        <references count="4">
          <reference field="0" count="1" selected="0">
            <x v="58"/>
          </reference>
          <reference field="5" count="1" selected="0">
            <x v="37"/>
          </reference>
          <reference field="6" count="1">
            <x v="0"/>
          </reference>
          <reference field="22" count="1" selected="0">
            <x v="42"/>
          </reference>
        </references>
      </pivotArea>
    </format>
    <format dxfId="25800">
      <pivotArea dataOnly="0" labelOnly="1" outline="0" fieldPosition="0">
        <references count="4">
          <reference field="0" count="1" selected="0">
            <x v="59"/>
          </reference>
          <reference field="5" count="1" selected="0">
            <x v="56"/>
          </reference>
          <reference field="6" count="1">
            <x v="7"/>
          </reference>
          <reference field="22" count="1" selected="0">
            <x v="10"/>
          </reference>
        </references>
      </pivotArea>
    </format>
    <format dxfId="25799">
      <pivotArea dataOnly="0" labelOnly="1" outline="0" fieldPosition="0">
        <references count="4">
          <reference field="0" count="1" selected="0">
            <x v="60"/>
          </reference>
          <reference field="5" count="1" selected="0">
            <x v="40"/>
          </reference>
          <reference field="6" count="1">
            <x v="0"/>
          </reference>
          <reference field="22" count="1" selected="0">
            <x v="44"/>
          </reference>
        </references>
      </pivotArea>
    </format>
    <format dxfId="25798">
      <pivotArea dataOnly="0" labelOnly="1" outline="0" fieldPosition="0">
        <references count="4">
          <reference field="0" count="1" selected="0">
            <x v="65"/>
          </reference>
          <reference field="5" count="1" selected="0">
            <x v="60"/>
          </reference>
          <reference field="6" count="1">
            <x v="4"/>
          </reference>
          <reference field="22" count="1" selected="0">
            <x v="17"/>
          </reference>
        </references>
      </pivotArea>
    </format>
    <format dxfId="25797">
      <pivotArea dataOnly="0" labelOnly="1" outline="0" fieldPosition="0">
        <references count="4">
          <reference field="0" count="1" selected="0">
            <x v="66"/>
          </reference>
          <reference field="5" count="1" selected="0">
            <x v="50"/>
          </reference>
          <reference field="6" count="1">
            <x v="0"/>
          </reference>
          <reference field="22" count="1" selected="0">
            <x v="53"/>
          </reference>
        </references>
      </pivotArea>
    </format>
    <format dxfId="25796">
      <pivotArea dataOnly="0" labelOnly="1" outline="0" fieldPosition="0">
        <references count="4">
          <reference field="0" count="1" selected="0">
            <x v="67"/>
          </reference>
          <reference field="5" count="1" selected="0">
            <x v="67"/>
          </reference>
          <reference field="6" count="1">
            <x v="13"/>
          </reference>
          <reference field="22" count="1" selected="0">
            <x v="60"/>
          </reference>
        </references>
      </pivotArea>
    </format>
    <format dxfId="25795">
      <pivotArea dataOnly="0" labelOnly="1" outline="0" fieldPosition="0">
        <references count="5">
          <reference field="0" count="1" selected="0">
            <x v="0"/>
          </reference>
          <reference field="4" count="1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2" count="1" selected="0">
            <x v="45"/>
          </reference>
        </references>
      </pivotArea>
    </format>
    <format dxfId="25794">
      <pivotArea dataOnly="0" labelOnly="1" outline="0" fieldPosition="0">
        <references count="5">
          <reference field="0" count="1" selected="0">
            <x v="1"/>
          </reference>
          <reference field="4" count="1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22" count="1" selected="0">
            <x v="48"/>
          </reference>
        </references>
      </pivotArea>
    </format>
    <format dxfId="25793">
      <pivotArea dataOnly="0" labelOnly="1" outline="0" fieldPosition="0">
        <references count="5">
          <reference field="0" count="1" selected="0">
            <x v="2"/>
          </reference>
          <reference field="4" count="1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22" count="1" selected="0">
            <x v="49"/>
          </reference>
        </references>
      </pivotArea>
    </format>
    <format dxfId="25792">
      <pivotArea dataOnly="0" labelOnly="1" outline="0" fieldPosition="0">
        <references count="5">
          <reference field="0" count="1" selected="0">
            <x v="3"/>
          </reference>
          <reference field="4" count="1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22" count="1" selected="0">
            <x v="11"/>
          </reference>
        </references>
      </pivotArea>
    </format>
    <format dxfId="25791">
      <pivotArea dataOnly="0" labelOnly="1" outline="0" fieldPosition="0">
        <references count="5">
          <reference field="0" count="1" selected="0">
            <x v="4"/>
          </reference>
          <reference field="4" count="1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22" count="1" selected="0">
            <x v="31"/>
          </reference>
        </references>
      </pivotArea>
    </format>
    <format dxfId="25790">
      <pivotArea dataOnly="0" labelOnly="1" outline="0" fieldPosition="0">
        <references count="5">
          <reference field="0" count="1" selected="0">
            <x v="5"/>
          </reference>
          <reference field="4" count="1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22" count="1" selected="0">
            <x v="7"/>
          </reference>
        </references>
      </pivotArea>
    </format>
    <format dxfId="25789">
      <pivotArea dataOnly="0" labelOnly="1" outline="0" fieldPosition="0">
        <references count="5">
          <reference field="0" count="1" selected="0">
            <x v="6"/>
          </reference>
          <reference field="4" count="1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22" count="1" selected="0">
            <x v="37"/>
          </reference>
        </references>
      </pivotArea>
    </format>
    <format dxfId="25788">
      <pivotArea dataOnly="0" labelOnly="1" outline="0" fieldPosition="0">
        <references count="5">
          <reference field="0" count="1" selected="0">
            <x v="7"/>
          </reference>
          <reference field="4" count="1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22" count="1" selected="0">
            <x v="38"/>
          </reference>
        </references>
      </pivotArea>
    </format>
    <format dxfId="25787">
      <pivotArea dataOnly="0" labelOnly="1" outline="0" fieldPosition="0">
        <references count="5">
          <reference field="0" count="1" selected="0">
            <x v="8"/>
          </reference>
          <reference field="4" count="1">
            <x v="7"/>
          </reference>
          <reference field="5" count="1" selected="0">
            <x v="5"/>
          </reference>
          <reference field="6" count="1" selected="0">
            <x v="0"/>
          </reference>
          <reference field="22" count="1" selected="0">
            <x v="13"/>
          </reference>
        </references>
      </pivotArea>
    </format>
    <format dxfId="25786">
      <pivotArea dataOnly="0" labelOnly="1" outline="0" fieldPosition="0">
        <references count="5">
          <reference field="0" count="1" selected="0">
            <x v="9"/>
          </reference>
          <reference field="4" count="1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22" count="1" selected="0">
            <x v="35"/>
          </reference>
        </references>
      </pivotArea>
    </format>
    <format dxfId="25785">
      <pivotArea dataOnly="0" labelOnly="1" outline="0" fieldPosition="0">
        <references count="5">
          <reference field="0" count="1" selected="0">
            <x v="10"/>
          </reference>
          <reference field="4" count="1">
            <x v="9"/>
          </reference>
          <reference field="5" count="1" selected="0">
            <x v="27"/>
          </reference>
          <reference field="6" count="1" selected="0">
            <x v="0"/>
          </reference>
          <reference field="22" count="1" selected="0">
            <x v="33"/>
          </reference>
        </references>
      </pivotArea>
    </format>
    <format dxfId="25784">
      <pivotArea dataOnly="0" labelOnly="1" outline="0" fieldPosition="0">
        <references count="5">
          <reference field="0" count="1" selected="0">
            <x v="11"/>
          </reference>
          <reference field="4" count="1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22" count="1" selected="0">
            <x v="36"/>
          </reference>
        </references>
      </pivotArea>
    </format>
    <format dxfId="25783">
      <pivotArea dataOnly="0" labelOnly="1" outline="0" fieldPosition="0">
        <references count="5">
          <reference field="0" count="1" selected="0">
            <x v="12"/>
          </reference>
          <reference field="4" count="1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22" count="1" selected="0">
            <x v="29"/>
          </reference>
        </references>
      </pivotArea>
    </format>
    <format dxfId="25782">
      <pivotArea dataOnly="0" labelOnly="1" outline="0" fieldPosition="0">
        <references count="5">
          <reference field="0" count="1" selected="0">
            <x v="13"/>
          </reference>
          <reference field="4" count="1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22" count="1" selected="0">
            <x v="26"/>
          </reference>
        </references>
      </pivotArea>
    </format>
    <format dxfId="25781">
      <pivotArea dataOnly="0" labelOnly="1" outline="0" fieldPosition="0">
        <references count="5">
          <reference field="0" count="1" selected="0">
            <x v="14"/>
          </reference>
          <reference field="4" count="1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22" count="1" selected="0">
            <x v="27"/>
          </reference>
        </references>
      </pivotArea>
    </format>
    <format dxfId="25780">
      <pivotArea dataOnly="0" labelOnly="1" outline="0" fieldPosition="0">
        <references count="5">
          <reference field="0" count="1" selected="0">
            <x v="15"/>
          </reference>
          <reference field="4" count="1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22" count="1" selected="0">
            <x v="28"/>
          </reference>
        </references>
      </pivotArea>
    </format>
    <format dxfId="25779">
      <pivotArea dataOnly="0" labelOnly="1" outline="0" fieldPosition="0">
        <references count="5">
          <reference field="0" count="1" selected="0">
            <x v="16"/>
          </reference>
          <reference field="4" count="1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22" count="1" selected="0">
            <x v="25"/>
          </reference>
        </references>
      </pivotArea>
    </format>
    <format dxfId="25778">
      <pivotArea dataOnly="0" labelOnly="1" outline="0" fieldPosition="0">
        <references count="5">
          <reference field="0" count="1" selected="0">
            <x v="17"/>
          </reference>
          <reference field="4" count="1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22" count="1" selected="0">
            <x v="2"/>
          </reference>
        </references>
      </pivotArea>
    </format>
    <format dxfId="25777">
      <pivotArea dataOnly="0" labelOnly="1" outline="0" fieldPosition="0">
        <references count="5">
          <reference field="0" count="1" selected="0">
            <x v="18"/>
          </reference>
          <reference field="4" count="1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22" count="1" selected="0">
            <x v="54"/>
          </reference>
        </references>
      </pivotArea>
    </format>
    <format dxfId="25776">
      <pivotArea dataOnly="0" labelOnly="1" outline="0" fieldPosition="0">
        <references count="5">
          <reference field="0" count="1" selected="0">
            <x v="19"/>
          </reference>
          <reference field="4" count="1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2" count="1" selected="0">
            <x v="18"/>
          </reference>
        </references>
      </pivotArea>
    </format>
    <format dxfId="25775">
      <pivotArea dataOnly="0" labelOnly="1" outline="0" fieldPosition="0">
        <references count="5">
          <reference field="0" count="1" selected="0">
            <x v="21"/>
          </reference>
          <reference field="4" count="1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22" count="1" selected="0">
            <x v="52"/>
          </reference>
        </references>
      </pivotArea>
    </format>
    <format dxfId="25774">
      <pivotArea dataOnly="0" labelOnly="1" outline="0" fieldPosition="0">
        <references count="5">
          <reference field="0" count="1" selected="0">
            <x v="22"/>
          </reference>
          <reference field="4" count="1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22" count="1" selected="0">
            <x v="15"/>
          </reference>
        </references>
      </pivotArea>
    </format>
    <format dxfId="25773">
      <pivotArea dataOnly="0" labelOnly="1" outline="0" fieldPosition="0">
        <references count="5">
          <reference field="0" count="1" selected="0">
            <x v="23"/>
          </reference>
          <reference field="4" count="1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22" count="1" selected="0">
            <x v="43"/>
          </reference>
        </references>
      </pivotArea>
    </format>
    <format dxfId="25772">
      <pivotArea dataOnly="0" labelOnly="1" outline="0" fieldPosition="0">
        <references count="5">
          <reference field="0" count="1" selected="0">
            <x v="24"/>
          </reference>
          <reference field="4" count="1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22" count="1" selected="0">
            <x v="21"/>
          </reference>
        </references>
      </pivotArea>
    </format>
    <format dxfId="25771">
      <pivotArea dataOnly="0" labelOnly="1" outline="0" fieldPosition="0">
        <references count="5">
          <reference field="0" count="1" selected="0">
            <x v="25"/>
          </reference>
          <reference field="4" count="1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22" count="1" selected="0">
            <x v="22"/>
          </reference>
        </references>
      </pivotArea>
    </format>
    <format dxfId="25770">
      <pivotArea dataOnly="0" labelOnly="1" outline="0" fieldPosition="0">
        <references count="5">
          <reference field="0" count="1" selected="0">
            <x v="26"/>
          </reference>
          <reference field="4" count="1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22" count="1" selected="0">
            <x v="6"/>
          </reference>
        </references>
      </pivotArea>
    </format>
    <format dxfId="25769">
      <pivotArea dataOnly="0" labelOnly="1" outline="0" fieldPosition="0">
        <references count="5">
          <reference field="0" count="1" selected="0">
            <x v="27"/>
          </reference>
          <reference field="4" count="1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22" count="1" selected="0">
            <x v="19"/>
          </reference>
        </references>
      </pivotArea>
    </format>
    <format dxfId="25768">
      <pivotArea dataOnly="0" labelOnly="1" outline="0" fieldPosition="0">
        <references count="5">
          <reference field="0" count="1" selected="0">
            <x v="28"/>
          </reference>
          <reference field="4" count="1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2" count="1" selected="0">
            <x v="51"/>
          </reference>
        </references>
      </pivotArea>
    </format>
    <format dxfId="25767">
      <pivotArea dataOnly="0" labelOnly="1" outline="0" fieldPosition="0">
        <references count="5">
          <reference field="0" count="1" selected="0">
            <x v="29"/>
          </reference>
          <reference field="4" count="1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2" count="1" selected="0">
            <x v="55"/>
          </reference>
        </references>
      </pivotArea>
    </format>
    <format dxfId="25766">
      <pivotArea dataOnly="0" labelOnly="1" outline="0" fieldPosition="0">
        <references count="5">
          <reference field="0" count="1" selected="0">
            <x v="30"/>
          </reference>
          <reference field="4" count="1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25765">
      <pivotArea dataOnly="0" labelOnly="1" outline="0" fieldPosition="0">
        <references count="5">
          <reference field="0" count="1" selected="0">
            <x v="31"/>
          </reference>
          <reference field="4" count="1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25764">
      <pivotArea dataOnly="0" labelOnly="1" outline="0" fieldPosition="0">
        <references count="5">
          <reference field="0" count="1" selected="0">
            <x v="33"/>
          </reference>
          <reference field="4" count="1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25763">
      <pivotArea dataOnly="0" labelOnly="1" outline="0" fieldPosition="0">
        <references count="5">
          <reference field="0" count="1" selected="0">
            <x v="34"/>
          </reference>
          <reference field="4" count="1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2" count="1" selected="0">
            <x v="3"/>
          </reference>
        </references>
      </pivotArea>
    </format>
    <format dxfId="25762">
      <pivotArea dataOnly="0" labelOnly="1" outline="0" fieldPosition="0">
        <references count="5">
          <reference field="0" count="1" selected="0">
            <x v="35"/>
          </reference>
          <reference field="4" count="1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2" count="1" selected="0">
            <x v="23"/>
          </reference>
        </references>
      </pivotArea>
    </format>
    <format dxfId="25761">
      <pivotArea dataOnly="0" labelOnly="1" outline="0" fieldPosition="0">
        <references count="5">
          <reference field="0" count="1" selected="0">
            <x v="36"/>
          </reference>
          <reference field="4" count="1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22" count="1" selected="0">
            <x v="24"/>
          </reference>
        </references>
      </pivotArea>
    </format>
    <format dxfId="25760">
      <pivotArea dataOnly="0" labelOnly="1" outline="0" fieldPosition="0">
        <references count="5">
          <reference field="0" count="1" selected="0">
            <x v="37"/>
          </reference>
          <reference field="4" count="1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22" count="1" selected="0">
            <x v="49"/>
          </reference>
        </references>
      </pivotArea>
    </format>
    <format dxfId="25759">
      <pivotArea dataOnly="0" labelOnly="1" outline="0" fieldPosition="0">
        <references count="5">
          <reference field="0" count="1" selected="0">
            <x v="38"/>
          </reference>
          <reference field="4" count="1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22" count="1" selected="0">
            <x v="8"/>
          </reference>
        </references>
      </pivotArea>
    </format>
    <format dxfId="25758">
      <pivotArea dataOnly="0" labelOnly="1" outline="0" fieldPosition="0">
        <references count="5">
          <reference field="0" count="1" selected="0">
            <x v="39"/>
          </reference>
          <reference field="4" count="1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22" count="1" selected="0">
            <x v="39"/>
          </reference>
        </references>
      </pivotArea>
    </format>
    <format dxfId="25757">
      <pivotArea dataOnly="0" labelOnly="1" outline="0" fieldPosition="0">
        <references count="5">
          <reference field="0" count="1" selected="0">
            <x v="40"/>
          </reference>
          <reference field="4" count="1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22" count="1" selected="0">
            <x v="12"/>
          </reference>
        </references>
      </pivotArea>
    </format>
    <format dxfId="25756">
      <pivotArea dataOnly="0" labelOnly="1" outline="0" fieldPosition="0">
        <references count="5">
          <reference field="0" count="1" selected="0">
            <x v="42"/>
          </reference>
          <reference field="4" count="1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22" count="1" selected="0">
            <x v="32"/>
          </reference>
        </references>
      </pivotArea>
    </format>
    <format dxfId="25755">
      <pivotArea dataOnly="0" labelOnly="1" outline="0" fieldPosition="0">
        <references count="5">
          <reference field="0" count="1" selected="0">
            <x v="43"/>
          </reference>
          <reference field="4" count="1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22" count="1" selected="0">
            <x v="14"/>
          </reference>
        </references>
      </pivotArea>
    </format>
    <format dxfId="25754">
      <pivotArea dataOnly="0" labelOnly="1" outline="0" fieldPosition="0">
        <references count="5">
          <reference field="0" count="1" selected="0">
            <x v="44"/>
          </reference>
          <reference field="4" count="1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22" count="1" selected="0">
            <x v="34"/>
          </reference>
        </references>
      </pivotArea>
    </format>
    <format dxfId="25753">
      <pivotArea dataOnly="0" labelOnly="1" outline="0" fieldPosition="0">
        <references count="5">
          <reference field="0" count="1" selected="0">
            <x v="45"/>
          </reference>
          <reference field="4" count="1">
            <x v="5"/>
          </reference>
          <reference field="5" count="1" selected="0">
            <x v="57"/>
          </reference>
          <reference field="6" count="1" selected="0">
            <x v="7"/>
          </reference>
          <reference field="22" count="1" selected="0">
            <x v="16"/>
          </reference>
        </references>
      </pivotArea>
    </format>
    <format dxfId="25752">
      <pivotArea dataOnly="0" labelOnly="1" outline="0" fieldPosition="0">
        <references count="5">
          <reference field="0" count="1" selected="0">
            <x v="46"/>
          </reference>
          <reference field="4" count="1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22" count="1" selected="0">
            <x v="30"/>
          </reference>
        </references>
      </pivotArea>
    </format>
    <format dxfId="25751">
      <pivotArea dataOnly="0" labelOnly="1" outline="0" fieldPosition="0">
        <references count="5">
          <reference field="0" count="1" selected="0">
            <x v="47"/>
          </reference>
          <reference field="4" count="1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22" count="1" selected="0">
            <x v="40"/>
          </reference>
        </references>
      </pivotArea>
    </format>
    <format dxfId="25750">
      <pivotArea dataOnly="0" labelOnly="1" outline="0" fieldPosition="0">
        <references count="5">
          <reference field="0" count="1" selected="0">
            <x v="51"/>
          </reference>
          <reference field="4" count="1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2" count="1" selected="0">
            <x v="58"/>
          </reference>
        </references>
      </pivotArea>
    </format>
    <format dxfId="25749">
      <pivotArea dataOnly="0" labelOnly="1" outline="0" fieldPosition="0">
        <references count="5">
          <reference field="0" count="1" selected="0">
            <x v="54"/>
          </reference>
          <reference field="4" count="1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22" count="1" selected="0">
            <x v="57"/>
          </reference>
        </references>
      </pivotArea>
    </format>
    <format dxfId="25748">
      <pivotArea dataOnly="0" labelOnly="1" outline="0" fieldPosition="0">
        <references count="5">
          <reference field="0" count="1" selected="0">
            <x v="55"/>
          </reference>
          <reference field="4" count="1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2" count="1" selected="0">
            <x v="50"/>
          </reference>
        </references>
      </pivotArea>
    </format>
    <format dxfId="25747">
      <pivotArea dataOnly="0" labelOnly="1" outline="0" fieldPosition="0">
        <references count="5">
          <reference field="0" count="1" selected="0">
            <x v="56"/>
          </reference>
          <reference field="4" count="1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22" count="1" selected="0">
            <x v="47"/>
          </reference>
        </references>
      </pivotArea>
    </format>
    <format dxfId="25746">
      <pivotArea dataOnly="0" labelOnly="1" outline="0" fieldPosition="0">
        <references count="5">
          <reference field="0" count="1" selected="0">
            <x v="57"/>
          </reference>
          <reference field="4" count="1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22" count="1" selected="0">
            <x v="9"/>
          </reference>
        </references>
      </pivotArea>
    </format>
    <format dxfId="25745">
      <pivotArea dataOnly="0" labelOnly="1" outline="0" fieldPosition="0">
        <references count="5">
          <reference field="0" count="1" selected="0">
            <x v="58"/>
          </reference>
          <reference field="4" count="1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22" count="1" selected="0">
            <x v="42"/>
          </reference>
        </references>
      </pivotArea>
    </format>
    <format dxfId="25744">
      <pivotArea dataOnly="0" labelOnly="1" outline="0" fieldPosition="0">
        <references count="5">
          <reference field="0" count="1" selected="0">
            <x v="59"/>
          </reference>
          <reference field="4" count="1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22" count="1" selected="0">
            <x v="10"/>
          </reference>
        </references>
      </pivotArea>
    </format>
    <format dxfId="25743">
      <pivotArea dataOnly="0" labelOnly="1" outline="0" fieldPosition="0">
        <references count="5">
          <reference field="0" count="1" selected="0">
            <x v="60"/>
          </reference>
          <reference field="4" count="1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22" count="1" selected="0">
            <x v="44"/>
          </reference>
        </references>
      </pivotArea>
    </format>
    <format dxfId="25742">
      <pivotArea dataOnly="0" labelOnly="1" outline="0" fieldPosition="0">
        <references count="5">
          <reference field="0" count="1" selected="0">
            <x v="61"/>
          </reference>
          <reference field="4" count="1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2" count="1" selected="0">
            <x v="4"/>
          </reference>
        </references>
      </pivotArea>
    </format>
    <format dxfId="25741">
      <pivotArea dataOnly="0" labelOnly="1" outline="0" fieldPosition="0">
        <references count="5">
          <reference field="0" count="1" selected="0">
            <x v="62"/>
          </reference>
          <reference field="4" count="1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22" count="1" selected="0">
            <x v="5"/>
          </reference>
        </references>
      </pivotArea>
    </format>
    <format dxfId="25740">
      <pivotArea dataOnly="0" labelOnly="1" outline="0" fieldPosition="0">
        <references count="5">
          <reference field="0" count="1" selected="0">
            <x v="65"/>
          </reference>
          <reference field="4" count="1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22" count="1" selected="0">
            <x v="17"/>
          </reference>
        </references>
      </pivotArea>
    </format>
    <format dxfId="25739">
      <pivotArea dataOnly="0" labelOnly="1" outline="0" fieldPosition="0">
        <references count="5">
          <reference field="0" count="1" selected="0">
            <x v="66"/>
          </reference>
          <reference field="4" count="1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2" count="1" selected="0">
            <x v="53"/>
          </reference>
        </references>
      </pivotArea>
    </format>
    <format dxfId="25738">
      <pivotArea dataOnly="0" labelOnly="1" outline="0" fieldPosition="0">
        <references count="5">
          <reference field="0" count="1" selected="0">
            <x v="67"/>
          </reference>
          <reference field="4" count="1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22" count="1" selected="0">
            <x v="60"/>
          </reference>
        </references>
      </pivotArea>
    </format>
    <format dxfId="25737">
      <pivotArea dataOnly="0" labelOnly="1" outline="0" fieldPosition="0">
        <references count="6">
          <reference field="0" count="1" selected="0">
            <x v="0"/>
          </reference>
          <reference field="3" count="1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2" count="1" selected="0">
            <x v="45"/>
          </reference>
        </references>
      </pivotArea>
    </format>
    <format dxfId="25736">
      <pivotArea dataOnly="0" labelOnly="1" outline="0" fieldPosition="0">
        <references count="6">
          <reference field="0" count="1" selected="0">
            <x v="12"/>
          </reference>
          <reference field="3" count="1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22" count="1" selected="0">
            <x v="29"/>
          </reference>
        </references>
      </pivotArea>
    </format>
    <format dxfId="25735">
      <pivotArea dataOnly="0" labelOnly="1" outline="0" fieldPosition="0">
        <references count="6">
          <reference field="0" count="1" selected="0">
            <x v="13"/>
          </reference>
          <reference field="3" count="1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22" count="1" selected="0">
            <x v="26"/>
          </reference>
        </references>
      </pivotArea>
    </format>
    <format dxfId="25734">
      <pivotArea dataOnly="0" labelOnly="1" outline="0" fieldPosition="0">
        <references count="6">
          <reference field="0" count="1" selected="0">
            <x v="19"/>
          </reference>
          <reference field="3" count="1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2" count="1" selected="0">
            <x v="18"/>
          </reference>
        </references>
      </pivotArea>
    </format>
    <format dxfId="25733">
      <pivotArea dataOnly="0" labelOnly="1" outline="0" fieldPosition="0">
        <references count="6">
          <reference field="0" count="1" selected="0">
            <x v="20"/>
          </reference>
          <reference field="3" count="1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22" count="1" selected="0">
            <x v="56"/>
          </reference>
        </references>
      </pivotArea>
    </format>
    <format dxfId="25732">
      <pivotArea dataOnly="0" labelOnly="1" outline="0" fieldPosition="0">
        <references count="6">
          <reference field="0" count="1" selected="0">
            <x v="47"/>
          </reference>
          <reference field="3" count="1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22" count="1" selected="0">
            <x v="40"/>
          </reference>
        </references>
      </pivotArea>
    </format>
    <format dxfId="25731">
      <pivotArea dataOnly="0" labelOnly="1" outline="0" fieldPosition="0">
        <references count="6">
          <reference field="0" count="1" selected="0">
            <x v="48"/>
          </reference>
          <reference field="3" count="1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22" count="1" selected="0">
            <x v="40"/>
          </reference>
        </references>
      </pivotArea>
    </format>
    <format dxfId="25730">
      <pivotArea dataOnly="0" labelOnly="1" outline="0" fieldPosition="0">
        <references count="6">
          <reference field="0" count="1" selected="0">
            <x v="51"/>
          </reference>
          <reference field="3" count="1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2" count="1" selected="0">
            <x v="58"/>
          </reference>
        </references>
      </pivotArea>
    </format>
    <format dxfId="25729">
      <pivotArea dataOnly="0" labelOnly="1" outline="0" fieldPosition="0">
        <references count="6">
          <reference field="0" count="1" selected="0">
            <x v="53"/>
          </reference>
          <reference field="3" count="1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22" count="1" selected="0">
            <x v="20"/>
          </reference>
        </references>
      </pivotArea>
    </format>
    <format dxfId="25728">
      <pivotArea dataOnly="0" labelOnly="1" outline="0" fieldPosition="0">
        <references count="6">
          <reference field="0" count="1" selected="0">
            <x v="54"/>
          </reference>
          <reference field="3" count="1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22" count="1" selected="0">
            <x v="57"/>
          </reference>
        </references>
      </pivotArea>
    </format>
    <format dxfId="25727">
      <pivotArea dataOnly="0" labelOnly="1" outline="0" fieldPosition="0">
        <references count="6">
          <reference field="0" count="1" selected="0">
            <x v="55"/>
          </reference>
          <reference field="3" count="1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2" count="1" selected="0">
            <x v="50"/>
          </reference>
        </references>
      </pivotArea>
    </format>
    <format dxfId="25726">
      <pivotArea dataOnly="0" labelOnly="1" outline="0" fieldPosition="0">
        <references count="6">
          <reference field="0" count="1" selected="0">
            <x v="56"/>
          </reference>
          <reference field="3" count="1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22" count="1" selected="0">
            <x v="47"/>
          </reference>
        </references>
      </pivotArea>
    </format>
    <format dxfId="25725">
      <pivotArea dataOnly="0" labelOnly="1" outline="0" fieldPosition="0">
        <references count="6">
          <reference field="0" count="1" selected="0">
            <x v="57"/>
          </reference>
          <reference field="3" count="1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22" count="1" selected="0">
            <x v="9"/>
          </reference>
        </references>
      </pivotArea>
    </format>
    <format dxfId="25724">
      <pivotArea dataOnly="0" labelOnly="1" outline="0" fieldPosition="0">
        <references count="6">
          <reference field="0" count="1" selected="0">
            <x v="65"/>
          </reference>
          <reference field="3" count="1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22" count="1" selected="0">
            <x v="17"/>
          </reference>
        </references>
      </pivotArea>
    </format>
    <format dxfId="25723">
      <pivotArea dataOnly="0" labelOnly="1" outline="0" fieldPosition="0">
        <references count="6">
          <reference field="0" count="1" selected="0">
            <x v="66"/>
          </reference>
          <reference field="3" count="1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2" count="1" selected="0">
            <x v="53"/>
          </reference>
        </references>
      </pivotArea>
    </format>
    <format dxfId="25722">
      <pivotArea dataOnly="0" labelOnly="1" outline="0" fieldPosition="0">
        <references count="7">
          <reference field="0" count="1" selected="0">
            <x v="0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2" count="1" selected="0">
            <x v="45"/>
          </reference>
        </references>
      </pivotArea>
    </format>
    <format dxfId="25721">
      <pivotArea dataOnly="0" labelOnly="1" outline="0" fieldPosition="0">
        <references count="7">
          <reference field="0" count="1" selected="0">
            <x v="28"/>
          </reference>
          <reference field="1" count="1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2" count="1" selected="0">
            <x v="51"/>
          </reference>
        </references>
      </pivotArea>
    </format>
    <format dxfId="25720">
      <pivotArea dataOnly="0" labelOnly="1" outline="0" fieldPosition="0">
        <references count="7">
          <reference field="0" count="1" selected="0">
            <x v="29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2" count="1" selected="0">
            <x v="55"/>
          </reference>
        </references>
      </pivotArea>
    </format>
    <format dxfId="25719">
      <pivotArea dataOnly="0" labelOnly="1" outline="0" fieldPosition="0">
        <references count="7">
          <reference field="0" count="1" selected="0">
            <x v="30"/>
          </reference>
          <reference field="1" count="1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25718">
      <pivotArea dataOnly="0" labelOnly="1" outline="0" fieldPosition="0">
        <references count="7">
          <reference field="0" count="1" selected="0">
            <x v="34"/>
          </reference>
          <reference field="1" count="1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2" count="1" selected="0">
            <x v="3"/>
          </reference>
        </references>
      </pivotArea>
    </format>
    <format dxfId="25717">
      <pivotArea dataOnly="0" labelOnly="1" outline="0" fieldPosition="0">
        <references count="7">
          <reference field="0" count="1" selected="0">
            <x v="35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2" count="1" selected="0">
            <x v="23"/>
          </reference>
        </references>
      </pivotArea>
    </format>
    <format dxfId="25716">
      <pivotArea dataOnly="0" labelOnly="1" outline="0" fieldPosition="0">
        <references count="7">
          <reference field="0" count="1" selected="0">
            <x v="61"/>
          </reference>
          <reference field="1" count="1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2" count="1" selected="0">
            <x v="4"/>
          </reference>
        </references>
      </pivotArea>
    </format>
    <format dxfId="25715">
      <pivotArea dataOnly="0" labelOnly="1" outline="0" fieldPosition="0">
        <references count="7">
          <reference field="0" count="1" selected="0">
            <x v="66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2" count="1" selected="0">
            <x v="53"/>
          </reference>
        </references>
      </pivotArea>
    </format>
    <format dxfId="25714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0" count="1">
            <x v="1"/>
          </reference>
          <reference field="22" count="1" selected="0">
            <x v="45"/>
          </reference>
        </references>
      </pivotArea>
    </format>
    <format dxfId="25713">
      <pivotArea dataOnly="0" labelOnly="1" outline="0" fieldPosition="0">
        <references count="8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25"/>
          </reference>
        </references>
      </pivotArea>
    </format>
    <format dxfId="25712">
      <pivotArea dataOnly="0" labelOnly="1" outline="0" fieldPosition="0">
        <references count="8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0" count="1">
            <x v="4"/>
          </reference>
          <reference field="22" count="1" selected="0">
            <x v="18"/>
          </reference>
        </references>
      </pivotArea>
    </format>
    <format dxfId="25711">
      <pivotArea dataOnly="0" labelOnly="1" outline="0" fieldPosition="0">
        <references count="8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6"/>
          </reference>
        </references>
      </pivotArea>
    </format>
    <format dxfId="25710">
      <pivotArea dataOnly="0" labelOnly="1" outline="0" fieldPosition="0">
        <references count="8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20" count="1">
            <x v="4"/>
          </reference>
          <reference field="22" count="1" selected="0">
            <x v="21"/>
          </reference>
        </references>
      </pivotArea>
    </format>
    <format dxfId="25709">
      <pivotArea dataOnly="0" labelOnly="1" outline="0" fieldPosition="0">
        <references count="8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0" count="1">
            <x v="2"/>
          </reference>
          <reference field="22" count="1" selected="0">
            <x v="51"/>
          </reference>
        </references>
      </pivotArea>
    </format>
    <format dxfId="25708">
      <pivotArea dataOnly="0" labelOnly="1" outline="0" fieldPosition="0">
        <references count="8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5"/>
          </reference>
        </references>
      </pivotArea>
    </format>
    <format dxfId="25707">
      <pivotArea dataOnly="0" labelOnly="1" outline="0" fieldPosition="0">
        <references count="8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0" count="1">
            <x v="0"/>
          </reference>
          <reference field="22" count="1" selected="0">
            <x v="46"/>
          </reference>
        </references>
      </pivotArea>
    </format>
    <format dxfId="25706">
      <pivotArea dataOnly="0" labelOnly="1" outline="0" fieldPosition="0">
        <references count="8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0" count="1">
            <x v="2"/>
          </reference>
          <reference field="22" count="1" selected="0">
            <x v="3"/>
          </reference>
        </references>
      </pivotArea>
    </format>
    <format dxfId="25705">
      <pivotArea dataOnly="0" labelOnly="1" outline="0" fieldPosition="0">
        <references count="8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0" count="1">
            <x v="1"/>
          </reference>
          <reference field="22" count="1" selected="0">
            <x v="23"/>
          </reference>
        </references>
      </pivotArea>
    </format>
    <format dxfId="25704">
      <pivotArea dataOnly="0" labelOnly="1" outline="0" fieldPosition="0">
        <references count="8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0" count="1">
            <x v="4"/>
          </reference>
          <reference field="22" count="1" selected="0">
            <x v="58"/>
          </reference>
        </references>
      </pivotArea>
    </format>
    <format dxfId="25703">
      <pivotArea dataOnly="0" labelOnly="1" outline="0" fieldPosition="0">
        <references count="8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0"/>
          </reference>
        </references>
      </pivotArea>
    </format>
    <format dxfId="25702">
      <pivotArea dataOnly="0" labelOnly="1" outline="0" fieldPosition="0">
        <references count="8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20" count="1">
            <x v="4"/>
          </reference>
          <reference field="22" count="1" selected="0">
            <x v="9"/>
          </reference>
        </references>
      </pivotArea>
    </format>
    <format dxfId="25701">
      <pivotArea dataOnly="0" labelOnly="1" outline="0" fieldPosition="0">
        <references count="8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42"/>
          </reference>
        </references>
      </pivotArea>
    </format>
    <format dxfId="25700">
      <pivotArea dataOnly="0" labelOnly="1" outline="0" fieldPosition="0">
        <references count="8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0" count="1">
            <x v="2"/>
          </reference>
          <reference field="22" count="1" selected="0">
            <x v="4"/>
          </reference>
        </references>
      </pivotArea>
    </format>
    <format dxfId="25699">
      <pivotArea dataOnly="0" labelOnly="1" outline="0" fieldPosition="0">
        <references count="8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3"/>
          </reference>
        </references>
      </pivotArea>
    </format>
    <format dxfId="25698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4"/>
          </reference>
          <reference field="22" count="1" selected="0">
            <x v="45"/>
          </reference>
        </references>
      </pivotArea>
    </format>
    <format dxfId="25697">
      <pivotArea dataOnly="0" labelOnly="1" outline="0" fieldPosition="0">
        <references count="9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40"/>
          </reference>
          <reference field="22" count="1" selected="0">
            <x v="11"/>
          </reference>
        </references>
      </pivotArea>
    </format>
    <format dxfId="25696">
      <pivotArea dataOnly="0" labelOnly="1" outline="0" fieldPosition="0">
        <references count="9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5"/>
          </reference>
          <reference field="22" count="1" selected="0">
            <x v="31"/>
          </reference>
        </references>
      </pivotArea>
    </format>
    <format dxfId="25695">
      <pivotArea dataOnly="0" labelOnly="1" outline="0" fieldPosition="0">
        <references count="9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7"/>
          </reference>
          <reference field="22" count="1" selected="0">
            <x v="7"/>
          </reference>
        </references>
      </pivotArea>
    </format>
    <format dxfId="25694">
      <pivotArea dataOnly="0" labelOnly="1" outline="0" fieldPosition="0">
        <references count="9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8"/>
          </reference>
          <reference field="22" count="1" selected="0">
            <x v="37"/>
          </reference>
        </references>
      </pivotArea>
    </format>
    <format dxfId="25693">
      <pivotArea dataOnly="0" labelOnly="1" outline="0" fieldPosition="0">
        <references count="9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3"/>
          </reference>
          <reference field="22" count="1" selected="0">
            <x v="38"/>
          </reference>
        </references>
      </pivotArea>
    </format>
    <format dxfId="25692">
      <pivotArea dataOnly="0" labelOnly="1" outline="0" fieldPosition="0">
        <references count="9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0"/>
          </reference>
          <reference field="22" count="1" selected="0">
            <x v="13"/>
          </reference>
        </references>
      </pivotArea>
    </format>
    <format dxfId="25691">
      <pivotArea dataOnly="0" labelOnly="1" outline="0" fieldPosition="0">
        <references count="9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6"/>
          </reference>
          <reference field="22" count="1" selected="0">
            <x v="35"/>
          </reference>
        </references>
      </pivotArea>
    </format>
    <format dxfId="25690">
      <pivotArea dataOnly="0" labelOnly="1" outline="0" fieldPosition="0">
        <references count="9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27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5"/>
          </reference>
          <reference field="22" count="1" selected="0">
            <x v="33"/>
          </reference>
        </references>
      </pivotArea>
    </format>
    <format dxfId="25689">
      <pivotArea dataOnly="0" labelOnly="1" outline="0" fieldPosition="0">
        <references count="9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4"/>
          </reference>
          <reference field="22" count="1" selected="0">
            <x v="36"/>
          </reference>
        </references>
      </pivotArea>
    </format>
    <format dxfId="25688">
      <pivotArea dataOnly="0" labelOnly="1" outline="0" fieldPosition="0">
        <references count="9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8"/>
          </reference>
          <reference field="22" count="1" selected="0">
            <x v="29"/>
          </reference>
        </references>
      </pivotArea>
    </format>
    <format dxfId="25687">
      <pivotArea dataOnly="0" labelOnly="1" outline="0" fieldPosition="0">
        <references count="9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"/>
          </reference>
          <reference field="22" count="1" selected="0">
            <x v="26"/>
          </reference>
        </references>
      </pivotArea>
    </format>
    <format dxfId="25686">
      <pivotArea dataOnly="0" labelOnly="1" outline="0" fieldPosition="0">
        <references count="9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"/>
          </reference>
          <reference field="22" count="1" selected="0">
            <x v="27"/>
          </reference>
        </references>
      </pivotArea>
    </format>
    <format dxfId="25685">
      <pivotArea dataOnly="0" labelOnly="1" outline="0" fieldPosition="0">
        <references count="9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8"/>
          </reference>
          <reference field="22" count="1" selected="0">
            <x v="28"/>
          </reference>
        </references>
      </pivotArea>
    </format>
    <format dxfId="25684">
      <pivotArea dataOnly="0" labelOnly="1" outline="0" fieldPosition="0">
        <references count="9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9"/>
          </reference>
          <reference field="22" count="1" selected="0">
            <x v="25"/>
          </reference>
        </references>
      </pivotArea>
    </format>
    <format dxfId="25683">
      <pivotArea dataOnly="0" labelOnly="1" outline="0" fieldPosition="0">
        <references count="9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9"/>
          </reference>
          <reference field="22" count="1" selected="0">
            <x v="2"/>
          </reference>
        </references>
      </pivotArea>
    </format>
    <format dxfId="25682">
      <pivotArea dataOnly="0" labelOnly="1" outline="0" fieldPosition="0">
        <references count="9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11"/>
          </reference>
          <reference field="22" count="1" selected="0">
            <x v="54"/>
          </reference>
        </references>
      </pivotArea>
    </format>
    <format dxfId="25681">
      <pivotArea dataOnly="0" labelOnly="1" outline="0" fieldPosition="0">
        <references count="9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9"/>
          </reference>
          <reference field="22" count="1" selected="0">
            <x v="18"/>
          </reference>
        </references>
      </pivotArea>
    </format>
    <format dxfId="25680">
      <pivotArea dataOnly="0" labelOnly="1" outline="0" fieldPosition="0">
        <references count="9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9"/>
          </reference>
          <reference field="22" count="1" selected="0">
            <x v="56"/>
          </reference>
        </references>
      </pivotArea>
    </format>
    <format dxfId="25679">
      <pivotArea dataOnly="0" labelOnly="1" outline="0" fieldPosition="0">
        <references count="9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2"/>
          </reference>
          <reference field="22" count="1" selected="0">
            <x v="52"/>
          </reference>
        </references>
      </pivotArea>
    </format>
    <format dxfId="25678">
      <pivotArea dataOnly="0" labelOnly="1" outline="0" fieldPosition="0">
        <references count="9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0"/>
          </reference>
          <reference field="22" count="1" selected="0">
            <x v="15"/>
          </reference>
        </references>
      </pivotArea>
    </format>
    <format dxfId="25677">
      <pivotArea dataOnly="0" labelOnly="1" outline="0" fieldPosition="0">
        <references count="9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4"/>
          </reference>
          <reference field="22" count="1" selected="0">
            <x v="43"/>
          </reference>
        </references>
      </pivotArea>
    </format>
    <format dxfId="25676">
      <pivotArea dataOnly="0" labelOnly="1" outline="0" fieldPosition="0">
        <references count="9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36"/>
          </reference>
          <reference field="22" count="1" selected="0">
            <x v="21"/>
          </reference>
        </references>
      </pivotArea>
    </format>
    <format dxfId="25675">
      <pivotArea dataOnly="0" labelOnly="1" outline="0" fieldPosition="0">
        <references count="9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10"/>
          </reference>
          <reference field="22" count="1" selected="0">
            <x v="22"/>
          </reference>
        </references>
      </pivotArea>
    </format>
    <format dxfId="25674">
      <pivotArea dataOnly="0" labelOnly="1" outline="0" fieldPosition="0">
        <references count="9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19"/>
          </reference>
          <reference field="22" count="1" selected="0">
            <x v="6"/>
          </reference>
        </references>
      </pivotArea>
    </format>
    <format dxfId="25673">
      <pivotArea dataOnly="0" labelOnly="1" outline="0" fieldPosition="0">
        <references count="9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12"/>
          </reference>
          <reference field="22" count="1" selected="0">
            <x v="19"/>
          </reference>
        </references>
      </pivotArea>
    </format>
    <format dxfId="25672">
      <pivotArea dataOnly="0" labelOnly="1" outline="0" fieldPosition="0">
        <references count="9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0" count="1" selected="0">
            <x v="2"/>
          </reference>
          <reference field="21" count="1">
            <x v="37"/>
          </reference>
          <reference field="22" count="1" selected="0">
            <x v="51"/>
          </reference>
        </references>
      </pivotArea>
    </format>
    <format dxfId="25671">
      <pivotArea dataOnly="0" labelOnly="1" outline="0" fieldPosition="0">
        <references count="9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4"/>
          </reference>
          <reference field="22" count="1" selected="0">
            <x v="55"/>
          </reference>
        </references>
      </pivotArea>
    </format>
    <format dxfId="25670">
      <pivotArea dataOnly="0" labelOnly="1" outline="0" fieldPosition="0">
        <references count="9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0" count="1" selected="0">
            <x v="0"/>
          </reference>
          <reference field="21" count="1">
            <x v="18"/>
          </reference>
          <reference field="22" count="1" selected="0">
            <x v="46"/>
          </reference>
        </references>
      </pivotArea>
    </format>
    <format dxfId="25669">
      <pivotArea dataOnly="0" labelOnly="1" outline="0" fieldPosition="0">
        <references count="9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0" count="1" selected="0">
            <x v="2"/>
          </reference>
          <reference field="21" count="1">
            <x v="13"/>
          </reference>
          <reference field="22" count="1" selected="0">
            <x v="3"/>
          </reference>
        </references>
      </pivotArea>
    </format>
    <format dxfId="25668">
      <pivotArea dataOnly="0" labelOnly="1" outline="0" fieldPosition="0">
        <references count="9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6"/>
          </reference>
          <reference field="22" count="1" selected="0">
            <x v="23"/>
          </reference>
        </references>
      </pivotArea>
    </format>
    <format dxfId="25667">
      <pivotArea dataOnly="0" labelOnly="1" outline="0" fieldPosition="0">
        <references count="9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7"/>
          </reference>
          <reference field="22" count="1" selected="0">
            <x v="24"/>
          </reference>
        </references>
      </pivotArea>
    </format>
    <format dxfId="25666">
      <pivotArea dataOnly="0" labelOnly="1" outline="0" fieldPosition="0">
        <references count="9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4"/>
          </reference>
          <reference field="22" count="1" selected="0">
            <x v="49"/>
          </reference>
        </references>
      </pivotArea>
    </format>
    <format dxfId="25665">
      <pivotArea dataOnly="0" labelOnly="1" outline="0" fieldPosition="0">
        <references count="9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7"/>
          </reference>
          <reference field="22" count="1" selected="0">
            <x v="12"/>
          </reference>
        </references>
      </pivotArea>
    </format>
    <format dxfId="25664">
      <pivotArea dataOnly="0" labelOnly="1" outline="0" fieldPosition="0">
        <references count="9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1"/>
          </reference>
          <reference field="22" count="1" selected="0">
            <x v="32"/>
          </reference>
        </references>
      </pivotArea>
    </format>
    <format dxfId="25663">
      <pivotArea dataOnly="0" labelOnly="1" outline="0" fieldPosition="0">
        <references count="9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3"/>
          </reference>
          <reference field="22" count="1" selected="0">
            <x v="14"/>
          </reference>
        </references>
      </pivotArea>
    </format>
    <format dxfId="25662">
      <pivotArea dataOnly="0" labelOnly="1" outline="0" fieldPosition="0">
        <references count="9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"/>
          </reference>
          <reference field="22" count="1" selected="0">
            <x v="34"/>
          </reference>
        </references>
      </pivotArea>
    </format>
    <format dxfId="25661">
      <pivotArea dataOnly="0" labelOnly="1" outline="0" fieldPosition="0">
        <references count="9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7"/>
          </reference>
          <reference field="20" count="1" selected="0">
            <x v="1"/>
          </reference>
          <reference field="21" count="1">
            <x v="15"/>
          </reference>
          <reference field="22" count="1" selected="0">
            <x v="16"/>
          </reference>
        </references>
      </pivotArea>
    </format>
    <format dxfId="25660">
      <pivotArea dataOnly="0" labelOnly="1" outline="0" fieldPosition="0">
        <references count="9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8"/>
          </reference>
          <reference field="22" count="1" selected="0">
            <x v="40"/>
          </reference>
        </references>
      </pivotArea>
    </format>
    <format dxfId="25659">
      <pivotArea dataOnly="0" labelOnly="1" outline="0" fieldPosition="0">
        <references count="9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0" count="1" selected="0">
            <x v="4"/>
          </reference>
          <reference field="21" count="1">
            <x v="8"/>
          </reference>
          <reference field="22" count="1" selected="0">
            <x v="58"/>
          </reference>
        </references>
      </pivotArea>
    </format>
    <format dxfId="25658">
      <pivotArea dataOnly="0" labelOnly="1" outline="0" fieldPosition="0">
        <references count="9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20" count="1" selected="0">
            <x v="4"/>
          </reference>
          <reference field="21" count="1">
            <x v="9"/>
          </reference>
          <reference field="22" count="1" selected="0">
            <x v="59"/>
          </reference>
        </references>
      </pivotArea>
    </format>
    <format dxfId="25657">
      <pivotArea dataOnly="0" labelOnly="1" outline="0" fieldPosition="0">
        <references count="9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24"/>
          </reference>
          <reference field="22" count="1" selected="0">
            <x v="20"/>
          </reference>
        </references>
      </pivotArea>
    </format>
    <format dxfId="25656">
      <pivotArea dataOnly="0" labelOnly="1" outline="0" fieldPosition="0">
        <references count="9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20" count="1" selected="0">
            <x v="4"/>
          </reference>
          <reference field="21" count="1">
            <x v="26"/>
          </reference>
          <reference field="22" count="1" selected="0">
            <x v="57"/>
          </reference>
        </references>
      </pivotArea>
    </format>
    <format dxfId="25655">
      <pivotArea dataOnly="0" labelOnly="1" outline="0" fieldPosition="0">
        <references count="9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7"/>
          </reference>
          <reference field="22" count="1" selected="0">
            <x v="50"/>
          </reference>
        </references>
      </pivotArea>
    </format>
    <format dxfId="25654">
      <pivotArea dataOnly="0" labelOnly="1" outline="0" fieldPosition="0">
        <references count="9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1"/>
          </reference>
          <reference field="22" count="1" selected="0">
            <x v="47"/>
          </reference>
        </references>
      </pivotArea>
    </format>
    <format dxfId="25653">
      <pivotArea dataOnly="0" labelOnly="1" outline="0" fieldPosition="0">
        <references count="9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20" count="1" selected="0">
            <x v="4"/>
          </reference>
          <reference field="21" count="1">
            <x v="32"/>
          </reference>
          <reference field="22" count="1" selected="0">
            <x v="9"/>
          </reference>
        </references>
      </pivotArea>
    </format>
    <format dxfId="25652">
      <pivotArea dataOnly="0" labelOnly="1" outline="0" fieldPosition="0">
        <references count="9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5"/>
          </reference>
          <reference field="22" count="1" selected="0">
            <x v="42"/>
          </reference>
        </references>
      </pivotArea>
    </format>
    <format dxfId="25651">
      <pivotArea dataOnly="0" labelOnly="1" outline="0" fieldPosition="0">
        <references count="9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20" count="1" selected="0">
            <x v="3"/>
          </reference>
          <reference field="21" count="1">
            <x v="23"/>
          </reference>
          <reference field="22" count="1" selected="0">
            <x v="10"/>
          </reference>
        </references>
      </pivotArea>
    </format>
    <format dxfId="25650">
      <pivotArea dataOnly="0" labelOnly="1" outline="0" fieldPosition="0">
        <references count="9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9"/>
          </reference>
          <reference field="22" count="1" selected="0">
            <x v="44"/>
          </reference>
        </references>
      </pivotArea>
    </format>
    <format dxfId="25649">
      <pivotArea dataOnly="0" labelOnly="1" outline="0" fieldPosition="0">
        <references count="9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0" count="1" selected="0">
            <x v="2"/>
          </reference>
          <reference field="21" count="1">
            <x v="30"/>
          </reference>
          <reference field="22" count="1" selected="0">
            <x v="4"/>
          </reference>
        </references>
      </pivotArea>
    </format>
    <format dxfId="25648">
      <pivotArea dataOnly="0" labelOnly="1" outline="0" fieldPosition="0">
        <references count="9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20" count="1" selected="0">
            <x v="2"/>
          </reference>
          <reference field="21" count="1">
            <x v="13"/>
          </reference>
          <reference field="22" count="1" selected="0">
            <x v="17"/>
          </reference>
        </references>
      </pivotArea>
    </format>
    <format dxfId="25647">
      <pivotArea dataOnly="0" labelOnly="1" outline="0" fieldPosition="0">
        <references count="9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5"/>
          </reference>
          <reference field="22" count="1" selected="0">
            <x v="53"/>
          </reference>
        </references>
      </pivotArea>
    </format>
    <format dxfId="25646">
      <pivotArea dataOnly="0" labelOnly="1" outline="0" fieldPosition="0">
        <references count="9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20" count="1" selected="0">
            <x v="3"/>
          </reference>
          <reference field="21" count="1">
            <x v="41"/>
          </reference>
          <reference field="22" count="1" selected="0">
            <x v="60"/>
          </reference>
        </references>
      </pivotArea>
    </format>
    <format dxfId="25645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25644">
      <pivotArea dataOnly="0" labelOnly="1" outline="0" fieldPosition="0">
        <references count="10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25643">
      <pivotArea dataOnly="0" labelOnly="1" outline="0" fieldPosition="0">
        <references count="10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5642">
      <pivotArea dataOnly="0" labelOnly="1" outline="0" fieldPosition="0">
        <references count="10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25641">
      <pivotArea dataOnly="0" labelOnly="1" outline="0" fieldPosition="0">
        <references count="10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25640">
      <pivotArea dataOnly="0" labelOnly="1" outline="0" fieldPosition="0">
        <references count="10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25639">
      <pivotArea dataOnly="0" labelOnly="1" outline="0" fieldPosition="0">
        <references count="10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12" count="1">
            <x v="1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25638">
      <pivotArea dataOnly="0" labelOnly="1" outline="0" fieldPosition="0">
        <references count="10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25637">
      <pivotArea dataOnly="0" labelOnly="1" outline="0" fieldPosition="0">
        <references count="10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25636">
      <pivotArea dataOnly="0" labelOnly="1" outline="0" fieldPosition="0">
        <references count="10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12" count="1">
            <x v="1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25635">
      <pivotArea dataOnly="0" labelOnly="1" outline="0" fieldPosition="0">
        <references count="10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25634">
      <pivotArea dataOnly="0" labelOnly="1" outline="0" fieldPosition="0">
        <references count="10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25633">
      <pivotArea dataOnly="0" labelOnly="1" outline="0" fieldPosition="0">
        <references count="10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25632">
      <pivotArea dataOnly="0" labelOnly="1" outline="0" fieldPosition="0">
        <references count="10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25631">
      <pivotArea dataOnly="0" labelOnly="1" outline="0" fieldPosition="0">
        <references count="10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12" count="1">
            <x v="6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25630">
      <pivotArea dataOnly="0" labelOnly="1" outline="0" fieldPosition="0">
        <references count="10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54"/>
          </reference>
        </references>
      </pivotArea>
    </format>
    <format dxfId="25629">
      <pivotArea dataOnly="0" labelOnly="1" outline="0" fieldPosition="0">
        <references count="10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18"/>
          </reference>
        </references>
      </pivotArea>
    </format>
    <format dxfId="25628">
      <pivotArea dataOnly="0" labelOnly="1" outline="0" fieldPosition="0">
        <references count="10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25627">
      <pivotArea dataOnly="0" labelOnly="1" outline="0" fieldPosition="0">
        <references count="10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12" count="1">
            <x v="6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25626">
      <pivotArea dataOnly="0" labelOnly="1" outline="0" fieldPosition="0">
        <references count="10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25625">
      <pivotArea dataOnly="0" labelOnly="1" outline="0" fieldPosition="0">
        <references count="10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25624">
      <pivotArea dataOnly="0" labelOnly="1" outline="0" fieldPosition="0">
        <references count="10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25623">
      <pivotArea dataOnly="0" labelOnly="1" outline="0" fieldPosition="0">
        <references count="10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25622">
      <pivotArea dataOnly="0" labelOnly="1" outline="0" fieldPosition="0">
        <references count="10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12" count="1">
            <x v="6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"/>
          </reference>
        </references>
      </pivotArea>
    </format>
    <format dxfId="25621">
      <pivotArea dataOnly="0" labelOnly="1" outline="0" fieldPosition="0">
        <references count="10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25620">
      <pivotArea dataOnly="0" labelOnly="1" outline="0" fieldPosition="0">
        <references count="10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25619">
      <pivotArea dataOnly="0" labelOnly="1" outline="0" fieldPosition="0">
        <references count="10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25618">
      <pivotArea dataOnly="0" labelOnly="1" outline="0" fieldPosition="0">
        <references count="10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12" count="1">
            <x v="2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5617">
      <pivotArea dataOnly="0" labelOnly="1" outline="0" fieldPosition="0">
        <references count="10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12" count="1">
            <x v="3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5616">
      <pivotArea dataOnly="0" labelOnly="1" outline="0" fieldPosition="0">
        <references count="10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12" count="1">
            <x v="4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5615">
      <pivotArea dataOnly="0" labelOnly="1" outline="0" fieldPosition="0">
        <references count="10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12" count="1">
            <x v="5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5614">
      <pivotArea dataOnly="0" labelOnly="1" outline="0" fieldPosition="0">
        <references count="10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25613">
      <pivotArea dataOnly="0" labelOnly="1" outline="0" fieldPosition="0">
        <references count="10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25612">
      <pivotArea dataOnly="0" labelOnly="1" outline="0" fieldPosition="0">
        <references count="10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12" count="1">
            <x v="1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25611">
      <pivotArea dataOnly="0" labelOnly="1" outline="0" fieldPosition="0">
        <references count="10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5610">
      <pivotArea dataOnly="0" labelOnly="1" outline="0" fieldPosition="0">
        <references count="10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25609">
      <pivotArea dataOnly="0" labelOnly="1" outline="0" fieldPosition="0">
        <references count="10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25608">
      <pivotArea dataOnly="0" labelOnly="1" outline="0" fieldPosition="0">
        <references count="10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5607">
      <pivotArea dataOnly="0" labelOnly="1" outline="0" fieldPosition="0">
        <references count="10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25606">
      <pivotArea dataOnly="0" labelOnly="1" outline="0" fieldPosition="0">
        <references count="10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12" count="1">
            <x v="6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25605">
      <pivotArea dataOnly="0" labelOnly="1" outline="0" fieldPosition="0">
        <references count="10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25604">
      <pivotArea dataOnly="0" labelOnly="1" outline="0" fieldPosition="0">
        <references count="10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25603">
      <pivotArea dataOnly="0" labelOnly="1" outline="0" fieldPosition="0">
        <references count="10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12" count="1">
            <x v="6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5602">
      <pivotArea dataOnly="0" labelOnly="1" outline="0" fieldPosition="0">
        <references count="10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5601">
      <pivotArea dataOnly="0" labelOnly="1" outline="0" fieldPosition="0">
        <references count="10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5600">
      <pivotArea dataOnly="0" labelOnly="1" outline="0" fieldPosition="0">
        <references count="10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25599">
      <pivotArea dataOnly="0" labelOnly="1" outline="0" fieldPosition="0">
        <references count="10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12" count="1">
            <x v="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25598">
      <pivotArea dataOnly="0" labelOnly="1" outline="0" fieldPosition="0">
        <references count="10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25597">
      <pivotArea dataOnly="0" labelOnly="1" outline="0" fieldPosition="0">
        <references count="10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12" count="1">
            <x v="6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25596">
      <pivotArea dataOnly="0" labelOnly="1" outline="0" fieldPosition="0">
        <references count="10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25595">
      <pivotArea dataOnly="0" labelOnly="1" outline="0" fieldPosition="0">
        <references count="10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12" count="1">
            <x v="6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25594">
      <pivotArea dataOnly="0" labelOnly="1" outline="0" fieldPosition="0">
        <references count="10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25593">
      <pivotArea dataOnly="0" labelOnly="1" outline="0" fieldPosition="0">
        <references count="10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25592">
      <pivotArea dataOnly="0" labelOnly="1" outline="0" fieldPosition="0">
        <references count="10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25591">
      <pivotArea dataOnly="0" labelOnly="1" outline="0" fieldPosition="0">
        <references count="10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12" count="1">
            <x v="2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25590">
      <pivotArea dataOnly="0" labelOnly="1" outline="0" fieldPosition="0">
        <references count="10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25589">
      <pivotArea dataOnly="0" labelOnly="1" outline="0" fieldPosition="0">
        <references count="10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12" count="1">
            <x v="6"/>
          </reference>
          <reference field="20" count="1" selected="0">
            <x v="3"/>
          </reference>
          <reference field="21" count="1" selected="0">
            <x v="41"/>
          </reference>
          <reference field="22" count="1" selected="0">
            <x v="60"/>
          </reference>
        </references>
      </pivotArea>
    </format>
    <format dxfId="25588">
      <pivotArea dataOnly="0" labelOnly="1" outline="0" fieldPosition="0">
        <references count="11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9" count="1">
            <x v="62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25587">
      <pivotArea dataOnly="0" labelOnly="1" outline="0" fieldPosition="0">
        <references count="11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9" count="1">
            <x v="48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25586">
      <pivotArea dataOnly="0" labelOnly="1" outline="0" fieldPosition="0">
        <references count="11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9" count="1">
            <x v="59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5585">
      <pivotArea dataOnly="0" labelOnly="1" outline="0" fieldPosition="0">
        <references count="11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9" count="1">
            <x v="3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40"/>
          </reference>
          <reference field="22" count="1" selected="0">
            <x v="11"/>
          </reference>
        </references>
      </pivotArea>
    </format>
    <format dxfId="25584">
      <pivotArea dataOnly="0" labelOnly="1" outline="0" fieldPosition="0">
        <references count="11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9" count="1">
            <x v="2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25583">
      <pivotArea dataOnly="0" labelOnly="1" outline="0" fieldPosition="0">
        <references count="11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9" count="1">
            <x v="14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25582">
      <pivotArea dataOnly="0" labelOnly="1" outline="0" fieldPosition="0">
        <references count="11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9" count="1">
            <x v="18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25581">
      <pivotArea dataOnly="0" labelOnly="1" outline="0" fieldPosition="0">
        <references count="11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9" count="1">
            <x v="38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25580">
      <pivotArea dataOnly="0" labelOnly="1" outline="0" fieldPosition="0">
        <references count="11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9" count="1">
            <x v="47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25579">
      <pivotArea dataOnly="0" labelOnly="1" outline="0" fieldPosition="0">
        <references count="11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9" count="1">
            <x v="4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25578">
      <pivotArea dataOnly="0" labelOnly="1" outline="0" fieldPosition="0">
        <references count="11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27"/>
          </reference>
          <reference field="6" count="1" selected="0">
            <x v="0"/>
          </reference>
          <reference field="9" count="1">
            <x v="36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5"/>
          </reference>
          <reference field="22" count="1" selected="0">
            <x v="33"/>
          </reference>
        </references>
      </pivotArea>
    </format>
    <format dxfId="25577">
      <pivotArea dataOnly="0" labelOnly="1" outline="0" fieldPosition="0">
        <references count="11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9" count="1">
            <x v="20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25576">
      <pivotArea dataOnly="0" labelOnly="1" outline="0" fieldPosition="0">
        <references count="11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9" count="1">
            <x v="16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25575">
      <pivotArea dataOnly="0" labelOnly="1" outline="0" fieldPosition="0">
        <references count="11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9" count="1">
            <x v="49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25574">
      <pivotArea dataOnly="0" labelOnly="1" outline="0" fieldPosition="0">
        <references count="11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9" count="1">
            <x v="1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2"/>
          </reference>
          <reference field="22" count="1" selected="0">
            <x v="27"/>
          </reference>
        </references>
      </pivotArea>
    </format>
    <format dxfId="25573">
      <pivotArea dataOnly="0" labelOnly="1" outline="0" fieldPosition="0">
        <references count="11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9" count="1">
            <x v="40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25572">
      <pivotArea dataOnly="0" labelOnly="1" outline="0" fieldPosition="0">
        <references count="11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9" count="1">
            <x v="28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25571">
      <pivotArea dataOnly="0" labelOnly="1" outline="0" fieldPosition="0">
        <references count="11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9" count="1">
            <x v="35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25570">
      <pivotArea dataOnly="0" labelOnly="1" outline="0" fieldPosition="0">
        <references count="11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9" count="1">
            <x v="5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54"/>
          </reference>
        </references>
      </pivotArea>
    </format>
    <format dxfId="25569">
      <pivotArea dataOnly="0" labelOnly="1" outline="0" fieldPosition="0">
        <references count="11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9" count="1">
            <x v="55"/>
          </reference>
          <reference field="12" count="1" selected="0">
            <x v="4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18"/>
          </reference>
        </references>
      </pivotArea>
    </format>
    <format dxfId="25568">
      <pivotArea dataOnly="0" labelOnly="1" outline="0" fieldPosition="0">
        <references count="11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9" count="1">
            <x v="24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25567">
      <pivotArea dataOnly="0" labelOnly="1" outline="0" fieldPosition="0">
        <references count="11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9" count="1">
            <x v="66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25566">
      <pivotArea dataOnly="0" labelOnly="1" outline="0" fieldPosition="0">
        <references count="11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9" count="1">
            <x v="3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25565">
      <pivotArea dataOnly="0" labelOnly="1" outline="0" fieldPosition="0">
        <references count="11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9" count="1">
            <x v="25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25564">
      <pivotArea dataOnly="0" labelOnly="1" outline="0" fieldPosition="0">
        <references count="11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9" count="1">
            <x v="46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25563">
      <pivotArea dataOnly="0" labelOnly="1" outline="0" fieldPosition="0">
        <references count="11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9" count="1">
            <x v="34"/>
          </reference>
          <reference field="12" count="1" selected="0">
            <x v="5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25562">
      <pivotArea dataOnly="0" labelOnly="1" outline="0" fieldPosition="0">
        <references count="11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9" count="1">
            <x v="43"/>
          </reference>
          <reference field="12" count="1" selected="0">
            <x v="6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"/>
          </reference>
        </references>
      </pivotArea>
    </format>
    <format dxfId="25561">
      <pivotArea dataOnly="0" labelOnly="1" outline="0" fieldPosition="0">
        <references count="11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9" count="1">
            <x v="2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25560">
      <pivotArea dataOnly="0" labelOnly="1" outline="0" fieldPosition="0">
        <references count="11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9" count="1">
            <x v="15"/>
          </reference>
          <reference field="12" count="1" selected="0">
            <x v="2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25559">
      <pivotArea dataOnly="0" labelOnly="1" outline="0" fieldPosition="0">
        <references count="11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9" count="1">
            <x v="17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25558">
      <pivotArea dataOnly="0" labelOnly="1" outline="0" fieldPosition="0">
        <references count="11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9" count="1">
            <x v="22"/>
          </reference>
          <reference field="12" count="1" selected="0">
            <x v="2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5557">
      <pivotArea dataOnly="0" labelOnly="1" outline="0" fieldPosition="0">
        <references count="11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9" count="1">
            <x v="30"/>
          </reference>
          <reference field="12" count="1" selected="0">
            <x v="3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5556">
      <pivotArea dataOnly="0" labelOnly="1" outline="0" fieldPosition="0">
        <references count="11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9" count="1">
            <x v="41"/>
          </reference>
          <reference field="12" count="1" selected="0">
            <x v="4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5555">
      <pivotArea dataOnly="0" labelOnly="1" outline="0" fieldPosition="0">
        <references count="11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9" count="1">
            <x v="50"/>
          </reference>
          <reference field="12" count="1" selected="0">
            <x v="5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5554">
      <pivotArea dataOnly="0" labelOnly="1" outline="0" fieldPosition="0">
        <references count="11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9" count="1">
            <x v="19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25553">
      <pivotArea dataOnly="0" labelOnly="1" outline="0" fieldPosition="0">
        <references count="11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9" count="1">
            <x v="0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25552">
      <pivotArea dataOnly="0" labelOnly="1" outline="0" fieldPosition="0">
        <references count="11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9" count="1">
            <x v="51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25551">
      <pivotArea dataOnly="0" labelOnly="1" outline="0" fieldPosition="0">
        <references count="11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9" count="1">
            <x v="60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5550">
      <pivotArea dataOnly="0" labelOnly="1" outline="0" fieldPosition="0">
        <references count="11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9" count="1">
            <x v="54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25549">
      <pivotArea dataOnly="0" labelOnly="1" outline="0" fieldPosition="0">
        <references count="11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9" count="1">
            <x v="37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25548">
      <pivotArea dataOnly="0" labelOnly="1" outline="0" fieldPosition="0">
        <references count="11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9" count="1">
            <x v="6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5547">
      <pivotArea dataOnly="0" labelOnly="1" outline="0" fieldPosition="0">
        <references count="11">
          <reference field="0" count="1" selected="0">
            <x v="4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0"/>
          </reference>
          <reference field="9" count="1">
            <x v="7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5546">
      <pivotArea dataOnly="0" labelOnly="1" outline="0" fieldPosition="0">
        <references count="11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9" count="1">
            <x v="45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25545">
      <pivotArea dataOnly="0" labelOnly="1" outline="0" fieldPosition="0">
        <references count="11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9" count="1">
            <x v="26"/>
          </reference>
          <reference field="12" count="1" selected="0">
            <x v="6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25544">
      <pivotArea dataOnly="0" labelOnly="1" outline="0" fieldPosition="0">
        <references count="11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9" count="1">
            <x v="58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25543">
      <pivotArea dataOnly="0" labelOnly="1" outline="0" fieldPosition="0">
        <references count="11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7"/>
          </reference>
          <reference field="9" count="1">
            <x v="23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16"/>
          </reference>
        </references>
      </pivotArea>
    </format>
    <format dxfId="25542">
      <pivotArea dataOnly="0" labelOnly="1" outline="0" fieldPosition="0">
        <references count="11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9" count="1">
            <x v="29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25541">
      <pivotArea dataOnly="0" labelOnly="1" outline="0" fieldPosition="0">
        <references count="11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9" count="1">
            <x v="66"/>
          </reference>
          <reference field="12" count="1" selected="0">
            <x v="6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5540">
      <pivotArea dataOnly="0" labelOnly="1" outline="0" fieldPosition="0">
        <references count="11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9" count="1">
            <x v="57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5539">
      <pivotArea dataOnly="0" labelOnly="1" outline="0" fieldPosition="0">
        <references count="11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9" count="1">
            <x v="56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5538">
      <pivotArea dataOnly="0" labelOnly="1" outline="0" fieldPosition="0">
        <references count="11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9" count="1">
            <x v="42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25537">
      <pivotArea dataOnly="0" labelOnly="1" outline="0" fieldPosition="0">
        <references count="11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9" count="1">
            <x v="44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8"/>
          </reference>
          <reference field="22" count="1" selected="0">
            <x v="58"/>
          </reference>
        </references>
      </pivotArea>
    </format>
    <format dxfId="25536">
      <pivotArea dataOnly="0" labelOnly="1" outline="0" fieldPosition="0">
        <references count="11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9" count="1">
            <x v="53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25535">
      <pivotArea dataOnly="0" labelOnly="1" outline="0" fieldPosition="0">
        <references count="11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9" count="1">
            <x v="52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25534">
      <pivotArea dataOnly="0" labelOnly="1" outline="0" fieldPosition="0">
        <references count="11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9" count="1">
            <x v="8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25533">
      <pivotArea dataOnly="0" labelOnly="1" outline="0" fieldPosition="0">
        <references count="11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9" count="1">
            <x v="21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25532">
      <pivotArea dataOnly="0" labelOnly="1" outline="0" fieldPosition="0">
        <references count="11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9" count="1">
            <x v="39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25531">
      <pivotArea dataOnly="0" labelOnly="1" outline="0" fieldPosition="0">
        <references count="11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9" count="1">
            <x v="31"/>
          </reference>
          <reference field="12" count="1" selected="0">
            <x v="6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25530">
      <pivotArea dataOnly="0" labelOnly="1" outline="0" fieldPosition="0">
        <references count="11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9" count="1">
            <x v="63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25529">
      <pivotArea dataOnly="0" labelOnly="1" outline="0" fieldPosition="0">
        <references count="11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9" count="1">
            <x v="32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25528">
      <pivotArea dataOnly="0" labelOnly="1" outline="0" fieldPosition="0">
        <references count="11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9" count="1">
            <x v="64"/>
          </reference>
          <reference field="12" count="1" selected="0">
            <x v="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25527">
      <pivotArea dataOnly="0" labelOnly="1" outline="0" fieldPosition="0">
        <references count="11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9" count="1">
            <x v="12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25526">
      <pivotArea dataOnly="0" labelOnly="1" outline="0" fieldPosition="0">
        <references count="11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9" count="1">
            <x v="11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25525">
      <pivotArea dataOnly="0" labelOnly="1" outline="0" fieldPosition="0">
        <references count="11">
          <reference field="0" count="1" selected="0">
            <x v="6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9"/>
          </reference>
          <reference field="6" count="1" selected="0">
            <x v="0"/>
          </reference>
          <reference field="9" count="1">
            <x v="10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0"/>
          </reference>
        </references>
      </pivotArea>
    </format>
    <format dxfId="25524">
      <pivotArea dataOnly="0" labelOnly="1" outline="0" fieldPosition="0">
        <references count="11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10"/>
          </reference>
          <reference field="6" count="1" selected="0">
            <x v="0"/>
          </reference>
          <reference field="9" count="1">
            <x v="9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1"/>
          </reference>
        </references>
      </pivotArea>
    </format>
    <format dxfId="25523">
      <pivotArea dataOnly="0" labelOnly="1" outline="0" fieldPosition="0">
        <references count="11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9" count="1">
            <x v="13"/>
          </reference>
          <reference field="12" count="1" selected="0">
            <x v="2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25522">
      <pivotArea dataOnly="0" labelOnly="1" outline="0" fieldPosition="0">
        <references count="11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9" count="1">
            <x v="61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25521">
      <pivotArea dataOnly="0" labelOnly="1" outline="0" fieldPosition="0">
        <references count="11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9" count="1">
            <x v="66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41"/>
          </reference>
          <reference field="22" count="1" selected="0">
            <x v="60"/>
          </reference>
        </references>
      </pivotArea>
    </format>
    <format dxfId="25520">
      <pivotArea dataOnly="0" labelOnly="1" outline="0" fieldPosition="0">
        <references count="12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9" count="1" selected="0">
            <x v="62"/>
          </reference>
          <reference field="10" count="1">
            <x v="6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25519">
      <pivotArea dataOnly="0" labelOnly="1" outline="0" fieldPosition="0">
        <references count="12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9" count="1" selected="0">
            <x v="48"/>
          </reference>
          <reference field="10" count="1">
            <x v="29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25518">
      <pivotArea dataOnly="0" labelOnly="1" outline="0" fieldPosition="0">
        <references count="12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9" count="1" selected="0">
            <x v="59"/>
          </reference>
          <reference field="10" count="1">
            <x v="51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5517">
      <pivotArea dataOnly="0" labelOnly="1" outline="0" fieldPosition="0">
        <references count="12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9" count="1" selected="0">
            <x v="33"/>
          </reference>
          <reference field="10" count="1">
            <x v="5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40"/>
          </reference>
          <reference field="22" count="1" selected="0">
            <x v="11"/>
          </reference>
        </references>
      </pivotArea>
    </format>
    <format dxfId="25516">
      <pivotArea dataOnly="0" labelOnly="1" outline="0" fieldPosition="0">
        <references count="12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9" count="1" selected="0">
            <x v="27"/>
          </reference>
          <reference field="10" count="1">
            <x v="40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25515">
      <pivotArea dataOnly="0" labelOnly="1" outline="0" fieldPosition="0">
        <references count="12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9" count="1" selected="0">
            <x v="14"/>
          </reference>
          <reference field="10" count="1">
            <x v="49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25514">
      <pivotArea dataOnly="0" labelOnly="1" outline="0" fieldPosition="0">
        <references count="12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9" count="1" selected="0">
            <x v="18"/>
          </reference>
          <reference field="10" count="1">
            <x v="25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25513">
      <pivotArea dataOnly="0" labelOnly="1" outline="0" fieldPosition="0">
        <references count="12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9" count="1" selected="0">
            <x v="38"/>
          </reference>
          <reference field="10" count="1">
            <x v="30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25512">
      <pivotArea dataOnly="0" labelOnly="1" outline="0" fieldPosition="0">
        <references count="12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9" count="1" selected="0">
            <x v="47"/>
          </reference>
          <reference field="10" count="1">
            <x v="4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25511">
      <pivotArea dataOnly="0" labelOnly="1" outline="0" fieldPosition="0">
        <references count="12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9" count="1" selected="0">
            <x v="4"/>
          </reference>
          <reference field="10" count="1">
            <x v="39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25510">
      <pivotArea dataOnly="0" labelOnly="1" outline="0" fieldPosition="0">
        <references count="12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9"/>
          </reference>
          <reference field="5" count="1" selected="0">
            <x v="27"/>
          </reference>
          <reference field="6" count="1" selected="0">
            <x v="0"/>
          </reference>
          <reference field="9" count="1" selected="0">
            <x v="36"/>
          </reference>
          <reference field="10" count="1">
            <x v="34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5"/>
          </reference>
          <reference field="22" count="1" selected="0">
            <x v="33"/>
          </reference>
        </references>
      </pivotArea>
    </format>
    <format dxfId="25509">
      <pivotArea dataOnly="0" labelOnly="1" outline="0" fieldPosition="0">
        <references count="12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9" count="1" selected="0">
            <x v="20"/>
          </reference>
          <reference field="10" count="1">
            <x v="7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25508">
      <pivotArea dataOnly="0" labelOnly="1" outline="0" fieldPosition="0">
        <references count="12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9" count="1" selected="0">
            <x v="16"/>
          </reference>
          <reference field="10" count="1">
            <x v="6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25507">
      <pivotArea dataOnly="0" labelOnly="1" outline="0" fieldPosition="0">
        <references count="12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9" count="1" selected="0">
            <x v="49"/>
          </reference>
          <reference field="10" count="1">
            <x v="11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25506">
      <pivotArea dataOnly="0" labelOnly="1" outline="0" fieldPosition="0">
        <references count="12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9" count="1" selected="0">
            <x v="1"/>
          </reference>
          <reference field="10" count="1">
            <x v="57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2"/>
          </reference>
          <reference field="22" count="1" selected="0">
            <x v="27"/>
          </reference>
        </references>
      </pivotArea>
    </format>
    <format dxfId="25505">
      <pivotArea dataOnly="0" labelOnly="1" outline="0" fieldPosition="0">
        <references count="12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9" count="1" selected="0">
            <x v="40"/>
          </reference>
          <reference field="10" count="1">
            <x v="14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25504">
      <pivotArea dataOnly="0" labelOnly="1" outline="0" fieldPosition="0">
        <references count="12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1"/>
          </reference>
          <reference field="6" count="1" selected="0">
            <x v="0"/>
          </reference>
          <reference field="9" count="1" selected="0">
            <x v="28"/>
          </reference>
          <reference field="10" count="1">
            <x v="3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25503">
      <pivotArea dataOnly="0" labelOnly="1" outline="0" fieldPosition="0">
        <references count="12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9" count="1" selected="0">
            <x v="35"/>
          </reference>
          <reference field="10" count="1">
            <x v="2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25502">
      <pivotArea dataOnly="0" labelOnly="1" outline="0" fieldPosition="0">
        <references count="12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9" count="1" selected="0">
            <x v="5"/>
          </reference>
          <reference field="10" count="1">
            <x v="9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54"/>
          </reference>
        </references>
      </pivotArea>
    </format>
    <format dxfId="25501">
      <pivotArea dataOnly="0" labelOnly="1" outline="0" fieldPosition="0">
        <references count="12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9" count="1" selected="0">
            <x v="55"/>
          </reference>
          <reference field="10" count="1">
            <x v="61"/>
          </reference>
          <reference field="12" count="1" selected="0">
            <x v="4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18"/>
          </reference>
        </references>
      </pivotArea>
    </format>
    <format dxfId="25500">
      <pivotArea dataOnly="0" labelOnly="1" outline="0" fieldPosition="0">
        <references count="12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9" count="1" selected="0">
            <x v="24"/>
          </reference>
          <reference field="10" count="1">
            <x v="60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25499">
      <pivotArea dataOnly="0" labelOnly="1" outline="0" fieldPosition="0">
        <references count="12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9" count="1" selected="0">
            <x v="66"/>
          </reference>
          <reference field="10" count="1">
            <x v="65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25498">
      <pivotArea dataOnly="0" labelOnly="1" outline="0" fieldPosition="0">
        <references count="12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9" count="1" selected="0">
            <x v="3"/>
          </reference>
          <reference field="10" count="1">
            <x v="38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25497">
      <pivotArea dataOnly="0" labelOnly="1" outline="0" fieldPosition="0">
        <references count="12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9" count="1" selected="0">
            <x v="25"/>
          </reference>
          <reference field="10" count="1">
            <x v="4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25496">
      <pivotArea dataOnly="0" labelOnly="1" outline="0" fieldPosition="0">
        <references count="12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9" count="1" selected="0">
            <x v="46"/>
          </reference>
          <reference field="10" count="1">
            <x v="5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25495">
      <pivotArea dataOnly="0" labelOnly="1" outline="0" fieldPosition="0">
        <references count="12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9" count="1" selected="0">
            <x v="34"/>
          </reference>
          <reference field="10" count="1">
            <x v="41"/>
          </reference>
          <reference field="12" count="1" selected="0">
            <x v="5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25494">
      <pivotArea dataOnly="0" labelOnly="1" outline="0" fieldPosition="0">
        <references count="12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9" count="1" selected="0">
            <x v="43"/>
          </reference>
          <reference field="10" count="1">
            <x v="31"/>
          </reference>
          <reference field="12" count="1" selected="0">
            <x v="6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"/>
          </reference>
        </references>
      </pivotArea>
    </format>
    <format dxfId="25493">
      <pivotArea dataOnly="0" labelOnly="1" outline="0" fieldPosition="0">
        <references count="12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9" count="1" selected="0">
            <x v="2"/>
          </reference>
          <reference field="10" count="1">
            <x v="0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25492">
      <pivotArea dataOnly="0" labelOnly="1" outline="0" fieldPosition="0">
        <references count="12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9" count="1" selected="0">
            <x v="15"/>
          </reference>
          <reference field="10" count="1">
            <x v="15"/>
          </reference>
          <reference field="12" count="1" selected="0">
            <x v="2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25491">
      <pivotArea dataOnly="0" labelOnly="1" outline="0" fieldPosition="0">
        <references count="12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9" count="1" selected="0">
            <x v="17"/>
          </reference>
          <reference field="10" count="1">
            <x v="20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25490">
      <pivotArea dataOnly="0" labelOnly="1" outline="0" fieldPosition="0">
        <references count="12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9" count="1" selected="0">
            <x v="22"/>
          </reference>
          <reference field="10" count="1">
            <x v="18"/>
          </reference>
          <reference field="12" count="1" selected="0">
            <x v="2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5489">
      <pivotArea dataOnly="0" labelOnly="1" outline="0" fieldPosition="0">
        <references count="12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9" count="1" selected="0">
            <x v="30"/>
          </reference>
          <reference field="10" count="1">
            <x v="23"/>
          </reference>
          <reference field="12" count="1" selected="0">
            <x v="3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5488">
      <pivotArea dataOnly="0" labelOnly="1" outline="0" fieldPosition="0">
        <references count="12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9" count="1" selected="0">
            <x v="41"/>
          </reference>
          <reference field="10" count="1">
            <x v="28"/>
          </reference>
          <reference field="12" count="1" selected="0">
            <x v="4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5487">
      <pivotArea dataOnly="0" labelOnly="1" outline="0" fieldPosition="0">
        <references count="12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9" count="1" selected="0">
            <x v="50"/>
          </reference>
          <reference field="10" count="1">
            <x v="35"/>
          </reference>
          <reference field="12" count="1" selected="0">
            <x v="5"/>
          </reference>
          <reference field="20" count="1" selected="0">
            <x v="0"/>
          </reference>
          <reference field="21" count="1" selected="0">
            <x v="18"/>
          </reference>
          <reference field="22" count="1" selected="0">
            <x v="46"/>
          </reference>
        </references>
      </pivotArea>
    </format>
    <format dxfId="25486">
      <pivotArea dataOnly="0" labelOnly="1" outline="0" fieldPosition="0">
        <references count="12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9" count="1" selected="0">
            <x v="19"/>
          </reference>
          <reference field="10" count="1">
            <x v="19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25485">
      <pivotArea dataOnly="0" labelOnly="1" outline="0" fieldPosition="0">
        <references count="12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9" count="1" selected="0">
            <x v="0"/>
          </reference>
          <reference field="10" count="1">
            <x v="56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25484">
      <pivotArea dataOnly="0" labelOnly="1" outline="0" fieldPosition="0">
        <references count="12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9" count="1" selected="0">
            <x v="51"/>
          </reference>
          <reference field="10" count="1">
            <x v="1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25483">
      <pivotArea dataOnly="0" labelOnly="1" outline="0" fieldPosition="0">
        <references count="12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9" count="1" selected="0">
            <x v="60"/>
          </reference>
          <reference field="10" count="1">
            <x v="52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25482">
      <pivotArea dataOnly="0" labelOnly="1" outline="0" fieldPosition="0">
        <references count="12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9" count="1" selected="0">
            <x v="54"/>
          </reference>
          <reference field="10" count="1">
            <x v="26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25481">
      <pivotArea dataOnly="0" labelOnly="1" outline="0" fieldPosition="0">
        <references count="12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9" count="1" selected="0">
            <x v="37"/>
          </reference>
          <reference field="10" count="1">
            <x v="50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25480">
      <pivotArea dataOnly="0" labelOnly="1" outline="0" fieldPosition="0">
        <references count="12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9" count="1" selected="0">
            <x v="6"/>
          </reference>
          <reference field="10" count="1">
            <x v="46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5479">
      <pivotArea dataOnly="0" labelOnly="1" outline="0" fieldPosition="0">
        <references count="12">
          <reference field="0" count="1" selected="0">
            <x v="4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0"/>
          </reference>
          <reference field="9" count="1" selected="0">
            <x v="7"/>
          </reference>
          <reference field="10" count="1">
            <x v="45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25478">
      <pivotArea dataOnly="0" labelOnly="1" outline="0" fieldPosition="0">
        <references count="12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9" count="1" selected="0">
            <x v="45"/>
          </reference>
          <reference field="10" count="1">
            <x v="3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25477">
      <pivotArea dataOnly="0" labelOnly="1" outline="0" fieldPosition="0">
        <references count="12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9" count="1" selected="0">
            <x v="26"/>
          </reference>
          <reference field="10" count="1">
            <x v="13"/>
          </reference>
          <reference field="12" count="1" selected="0">
            <x v="6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25476">
      <pivotArea dataOnly="0" labelOnly="1" outline="0" fieldPosition="0">
        <references count="12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9" count="1" selected="0">
            <x v="58"/>
          </reference>
          <reference field="10" count="1">
            <x v="48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25475">
      <pivotArea dataOnly="0" labelOnly="1" outline="0" fieldPosition="0">
        <references count="12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7"/>
          </reference>
          <reference field="9" count="1" selected="0">
            <x v="23"/>
          </reference>
          <reference field="10" count="1">
            <x v="36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16"/>
          </reference>
        </references>
      </pivotArea>
    </format>
    <format dxfId="25474">
      <pivotArea dataOnly="0" labelOnly="1" outline="0" fieldPosition="0">
        <references count="12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9" count="1" selected="0">
            <x v="29"/>
          </reference>
          <reference field="10" count="1">
            <x v="3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25473">
      <pivotArea dataOnly="0" labelOnly="1" outline="0" fieldPosition="0">
        <references count="12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9" count="1" selected="0">
            <x v="66"/>
          </reference>
          <reference field="10" count="1">
            <x v="65"/>
          </reference>
          <reference field="12" count="1" selected="0">
            <x v="6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5472">
      <pivotArea dataOnly="0" labelOnly="1" outline="0" fieldPosition="0">
        <references count="12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9" count="1" selected="0">
            <x v="57"/>
          </reference>
          <reference field="10" count="1">
            <x v="44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5471">
      <pivotArea dataOnly="0" labelOnly="1" outline="0" fieldPosition="0">
        <references count="12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9" count="1" selected="0">
            <x v="56"/>
          </reference>
          <reference field="10" count="1">
            <x v="42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25470">
      <pivotArea dataOnly="0" labelOnly="1" outline="0" fieldPosition="0">
        <references count="12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9" count="1" selected="0">
            <x v="42"/>
          </reference>
          <reference field="10" count="1">
            <x v="4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25469">
      <pivotArea dataOnly="0" labelOnly="1" outline="0" fieldPosition="0">
        <references count="12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9" count="1" selected="0">
            <x v="44"/>
          </reference>
          <reference field="10" count="1">
            <x v="59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8"/>
          </reference>
          <reference field="22" count="1" selected="0">
            <x v="58"/>
          </reference>
        </references>
      </pivotArea>
    </format>
    <format dxfId="25468">
      <pivotArea dataOnly="0" labelOnly="1" outline="0" fieldPosition="0">
        <references count="12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9" count="1" selected="0">
            <x v="53"/>
          </reference>
          <reference field="10" count="1">
            <x v="58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25467">
      <pivotArea dataOnly="0" labelOnly="1" outline="0" fieldPosition="0">
        <references count="12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9" count="1" selected="0">
            <x v="52"/>
          </reference>
          <reference field="10" count="1">
            <x v="54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25466">
      <pivotArea dataOnly="0" labelOnly="1" outline="0" fieldPosition="0">
        <references count="12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9" count="1" selected="0">
            <x v="8"/>
          </reference>
          <reference field="10" count="1">
            <x v="8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25465">
      <pivotArea dataOnly="0" labelOnly="1" outline="0" fieldPosition="0">
        <references count="12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9" count="1" selected="0">
            <x v="21"/>
          </reference>
          <reference field="10" count="1">
            <x v="24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25464">
      <pivotArea dataOnly="0" labelOnly="1" outline="0" fieldPosition="0">
        <references count="12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9" count="1" selected="0">
            <x v="39"/>
          </reference>
          <reference field="10" count="1">
            <x v="16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25463">
      <pivotArea dataOnly="0" labelOnly="1" outline="0" fieldPosition="0">
        <references count="12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7"/>
          </reference>
          <reference field="9" count="1" selected="0">
            <x v="31"/>
          </reference>
          <reference field="10" count="1">
            <x v="22"/>
          </reference>
          <reference field="12" count="1" selected="0">
            <x v="6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25462">
      <pivotArea dataOnly="0" labelOnly="1" outline="0" fieldPosition="0">
        <references count="12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9" count="1" selected="0">
            <x v="63"/>
          </reference>
          <reference field="10" count="1">
            <x v="27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25461">
      <pivotArea dataOnly="0" labelOnly="1" outline="0" fieldPosition="0">
        <references count="12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7"/>
          </reference>
          <reference field="9" count="1" selected="0">
            <x v="32"/>
          </reference>
          <reference field="10" count="1">
            <x v="65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25460">
      <pivotArea dataOnly="0" labelOnly="1" outline="0" fieldPosition="0">
        <references count="12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9" count="1" selected="0">
            <x v="64"/>
          </reference>
          <reference field="10" count="1">
            <x v="62"/>
          </reference>
          <reference field="12" count="1" selected="0">
            <x v="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25459">
      <pivotArea dataOnly="0" labelOnly="1" outline="0" fieldPosition="0">
        <references count="12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9" count="1" selected="0">
            <x v="12"/>
          </reference>
          <reference field="10" count="1">
            <x v="10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25458">
      <pivotArea dataOnly="0" labelOnly="1" outline="0" fieldPosition="0">
        <references count="12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9" count="1" selected="0">
            <x v="11"/>
          </reference>
          <reference field="10" count="1">
            <x v="12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25457">
      <pivotArea dataOnly="0" labelOnly="1" outline="0" fieldPosition="0">
        <references count="12">
          <reference field="0" count="1" selected="0">
            <x v="6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9"/>
          </reference>
          <reference field="6" count="1" selected="0">
            <x v="0"/>
          </reference>
          <reference field="9" count="1" selected="0">
            <x v="10"/>
          </reference>
          <reference field="10" count="1">
            <x v="17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0"/>
          </reference>
        </references>
      </pivotArea>
    </format>
    <format dxfId="25456">
      <pivotArea dataOnly="0" labelOnly="1" outline="0" fieldPosition="0">
        <references count="12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10"/>
          </reference>
          <reference field="6" count="1" selected="0">
            <x v="0"/>
          </reference>
          <reference field="9" count="1" selected="0">
            <x v="9"/>
          </reference>
          <reference field="10" count="1">
            <x v="21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1"/>
          </reference>
        </references>
      </pivotArea>
    </format>
    <format dxfId="25455">
      <pivotArea dataOnly="0" labelOnly="1" outline="0" fieldPosition="0">
        <references count="12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9" count="1" selected="0">
            <x v="13"/>
          </reference>
          <reference field="10" count="1">
            <x v="32"/>
          </reference>
          <reference field="12" count="1" selected="0">
            <x v="2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25454">
      <pivotArea dataOnly="0" labelOnly="1" outline="0" fieldPosition="0">
        <references count="12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9" count="1" selected="0">
            <x v="61"/>
          </reference>
          <reference field="10" count="1">
            <x v="55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25453">
      <pivotArea dataOnly="0" labelOnly="1" outline="0" fieldPosition="0">
        <references count="12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3"/>
          </reference>
          <reference field="9" count="1" selected="0">
            <x v="66"/>
          </reference>
          <reference field="10" count="1">
            <x v="65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41"/>
          </reference>
          <reference field="22" count="1" selected="0">
            <x v="60"/>
          </reference>
        </references>
      </pivotArea>
    </format>
    <format dxfId="25452">
      <pivotArea field="0" type="button" dataOnly="0" labelOnly="1" outline="0" axis="axisRow" fieldPosition="0"/>
    </format>
    <format dxfId="25451">
      <pivotArea field="5" type="button" dataOnly="0" labelOnly="1" outline="0" axis="axisRow" fieldPosition="1"/>
    </format>
    <format dxfId="25450">
      <pivotArea field="22" type="button" dataOnly="0" labelOnly="1" outline="0" axis="axisRow" fieldPosition="2"/>
    </format>
    <format dxfId="25449">
      <pivotArea field="6" type="button" dataOnly="0" labelOnly="1" outline="0" axis="axisRow" fieldPosition="3"/>
    </format>
    <format dxfId="25448">
      <pivotArea field="4" type="button" dataOnly="0" labelOnly="1" outline="0" axis="axisRow" fieldPosition="4"/>
    </format>
    <format dxfId="25447">
      <pivotArea field="3" type="button" dataOnly="0" labelOnly="1" outline="0" axis="axisRow" fieldPosition="5"/>
    </format>
    <format dxfId="25446">
      <pivotArea field="1" type="button" dataOnly="0" labelOnly="1" outline="0" axis="axisRow" fieldPosition="6"/>
    </format>
    <format dxfId="25445">
      <pivotArea field="20" type="button" dataOnly="0" labelOnly="1" outline="0" axis="axisRow" fieldPosition="7"/>
    </format>
    <format dxfId="25444">
      <pivotArea field="21" type="button" dataOnly="0" labelOnly="1" outline="0" axis="axisRow" fieldPosition="8"/>
    </format>
    <format dxfId="25443">
      <pivotArea field="12" type="button" dataOnly="0" labelOnly="1" outline="0" axis="axisRow" fieldPosition="9"/>
    </format>
    <format dxfId="25442">
      <pivotArea field="9" type="button" dataOnly="0" labelOnly="1" outline="0" axis="axisRow" fieldPosition="11"/>
    </format>
    <format dxfId="25441">
      <pivotArea field="10" type="button" dataOnly="0" labelOnly="1" outline="0" axis="axisRow" fieldPosition="12"/>
    </format>
    <format dxfId="25440">
      <pivotArea field="11" type="button" dataOnly="0" labelOnly="1" outline="0"/>
    </format>
    <format dxfId="25439">
      <pivotArea field="13" type="button" dataOnly="0" labelOnly="1" outline="0" axis="axisRow" fieldPosition="13"/>
    </format>
    <format dxfId="25438">
      <pivotArea field="14" type="button" dataOnly="0" labelOnly="1" outline="0" axis="axisRow" fieldPosition="14"/>
    </format>
    <format dxfId="25437">
      <pivotArea field="16" type="button" dataOnly="0" labelOnly="1" outline="0" axis="axisRow" fieldPosition="15"/>
    </format>
    <format dxfId="25436">
      <pivotArea field="19" type="button" dataOnly="0" labelOnly="1" outline="0" axis="axisRow" fieldPosition="16"/>
    </format>
    <format dxfId="25435">
      <pivotArea field="15" type="button" dataOnly="0" labelOnly="1" outline="0" axis="axisRow" fieldPosition="17"/>
    </format>
    <format dxfId="25434">
      <pivotArea field="17" type="button" dataOnly="0" labelOnly="1" outline="0" axis="axisRow" fieldPosition="18"/>
    </format>
    <format dxfId="25433">
      <pivotArea field="8" type="button" dataOnly="0" labelOnly="1" outline="0" axis="axisRow" fieldPosition="10"/>
    </format>
    <format dxfId="18081">
      <pivotArea type="all" dataOnly="0" outline="0" fieldPosition="0"/>
    </format>
    <format dxfId="16651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6650">
      <pivotArea dataOnly="0" labelOnly="1" outline="0" fieldPosition="0">
        <references count="1">
          <reference field="0" count="18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</reference>
        </references>
      </pivotArea>
    </format>
    <format dxfId="16649">
      <pivotArea dataOnly="0" labelOnly="1" outline="0" fieldPosition="0">
        <references count="2">
          <reference field="0" count="1" selected="0">
            <x v="0"/>
          </reference>
          <reference field="5" count="1">
            <x v="44"/>
          </reference>
        </references>
      </pivotArea>
    </format>
    <format dxfId="16648">
      <pivotArea dataOnly="0" labelOnly="1" outline="0" fieldPosition="0">
        <references count="2">
          <reference field="0" count="1" selected="0">
            <x v="1"/>
          </reference>
          <reference field="5" count="1">
            <x v="46"/>
          </reference>
        </references>
      </pivotArea>
    </format>
    <format dxfId="16647">
      <pivotArea dataOnly="0" labelOnly="1" outline="0" fieldPosition="0">
        <references count="2">
          <reference field="0" count="1" selected="0">
            <x v="2"/>
          </reference>
          <reference field="5" count="1">
            <x v="48"/>
          </reference>
        </references>
      </pivotArea>
    </format>
    <format dxfId="16646">
      <pivotArea dataOnly="0" labelOnly="1" outline="0" fieldPosition="0">
        <references count="2">
          <reference field="0" count="1" selected="0">
            <x v="3"/>
          </reference>
          <reference field="5" count="1">
            <x v="11"/>
          </reference>
        </references>
      </pivotArea>
    </format>
    <format dxfId="16645">
      <pivotArea dataOnly="0" labelOnly="1" outline="0" fieldPosition="0">
        <references count="2">
          <reference field="0" count="1" selected="0">
            <x v="4"/>
          </reference>
          <reference field="5" count="1">
            <x v="17"/>
          </reference>
        </references>
      </pivotArea>
    </format>
    <format dxfId="16644">
      <pivotArea dataOnly="0" labelOnly="1" outline="0" fieldPosition="0">
        <references count="2">
          <reference field="0" count="1" selected="0">
            <x v="5"/>
          </reference>
          <reference field="5" count="1">
            <x v="1"/>
          </reference>
        </references>
      </pivotArea>
    </format>
    <format dxfId="16643">
      <pivotArea dataOnly="0" labelOnly="1" outline="0" fieldPosition="0">
        <references count="2">
          <reference field="0" count="1" selected="0">
            <x v="6"/>
          </reference>
          <reference field="5" count="1">
            <x v="33"/>
          </reference>
        </references>
      </pivotArea>
    </format>
    <format dxfId="16642">
      <pivotArea dataOnly="0" labelOnly="1" outline="0" fieldPosition="0">
        <references count="2">
          <reference field="0" count="1" selected="0">
            <x v="7"/>
          </reference>
          <reference field="5" count="1">
            <x v="34"/>
          </reference>
        </references>
      </pivotArea>
    </format>
    <format dxfId="16641">
      <pivotArea dataOnly="0" labelOnly="1" outline="0" fieldPosition="0">
        <references count="2">
          <reference field="0" count="1" selected="0">
            <x v="8"/>
          </reference>
          <reference field="5" count="1">
            <x v="5"/>
          </reference>
        </references>
      </pivotArea>
    </format>
    <format dxfId="16640">
      <pivotArea dataOnly="0" labelOnly="1" outline="0" fieldPosition="0">
        <references count="2">
          <reference field="0" count="1" selected="0">
            <x v="9"/>
          </reference>
          <reference field="5" count="1">
            <x v="29"/>
          </reference>
        </references>
      </pivotArea>
    </format>
    <format dxfId="16639">
      <pivotArea dataOnly="0" labelOnly="1" outline="0" fieldPosition="0">
        <references count="2">
          <reference field="0" count="1" selected="0">
            <x v="10"/>
          </reference>
          <reference field="5" count="1">
            <x v="27"/>
          </reference>
        </references>
      </pivotArea>
    </format>
    <format dxfId="16638">
      <pivotArea dataOnly="0" labelOnly="1" outline="0" fieldPosition="0">
        <references count="2">
          <reference field="0" count="1" selected="0">
            <x v="11"/>
          </reference>
          <reference field="5" count="1">
            <x v="18"/>
          </reference>
        </references>
      </pivotArea>
    </format>
    <format dxfId="16637">
      <pivotArea dataOnly="0" labelOnly="1" outline="0" fieldPosition="0">
        <references count="2">
          <reference field="0" count="1" selected="0">
            <x v="12"/>
          </reference>
          <reference field="5" count="1">
            <x v="16"/>
          </reference>
        </references>
      </pivotArea>
    </format>
    <format dxfId="16636">
      <pivotArea dataOnly="0" labelOnly="1" outline="0" fieldPosition="0">
        <references count="2">
          <reference field="0" count="1" selected="0">
            <x v="13"/>
          </reference>
          <reference field="5" count="1">
            <x v="23"/>
          </reference>
        </references>
      </pivotArea>
    </format>
    <format dxfId="16635">
      <pivotArea dataOnly="0" labelOnly="1" outline="0" fieldPosition="0">
        <references count="2">
          <reference field="0" count="1" selected="0">
            <x v="14"/>
          </reference>
          <reference field="5" count="1">
            <x v="24"/>
          </reference>
        </references>
      </pivotArea>
    </format>
    <format dxfId="16634">
      <pivotArea dataOnly="0" labelOnly="1" outline="0" fieldPosition="0">
        <references count="2">
          <reference field="0" count="1" selected="0">
            <x v="15"/>
          </reference>
          <reference field="5" count="1">
            <x v="25"/>
          </reference>
        </references>
      </pivotArea>
    </format>
    <format dxfId="16633">
      <pivotArea dataOnly="0" labelOnly="1" outline="0" fieldPosition="0">
        <references count="2">
          <reference field="0" count="1" selected="0">
            <x v="16"/>
          </reference>
          <reference field="5" count="1">
            <x v="21"/>
          </reference>
        </references>
      </pivotArea>
    </format>
    <format dxfId="16632">
      <pivotArea dataOnly="0" labelOnly="1" outline="0" fieldPosition="0">
        <references count="2">
          <reference field="0" count="1" selected="0">
            <x v="17"/>
          </reference>
          <reference field="5" count="1">
            <x v="0"/>
          </reference>
        </references>
      </pivotArea>
    </format>
    <format dxfId="16631">
      <pivotArea dataOnly="0" labelOnly="1" outline="0" fieldPosition="0">
        <references count="2">
          <reference field="0" count="1" selected="0">
            <x v="18"/>
          </reference>
          <reference field="5" count="1">
            <x v="51"/>
          </reference>
        </references>
      </pivotArea>
    </format>
    <format dxfId="16630">
      <pivotArea dataOnly="0" labelOnly="1" outline="0" fieldPosition="0">
        <references count="2">
          <reference field="0" count="1" selected="0">
            <x v="19"/>
          </reference>
          <reference field="5" count="1">
            <x v="22"/>
          </reference>
        </references>
      </pivotArea>
    </format>
    <format dxfId="16629">
      <pivotArea dataOnly="0" labelOnly="1" outline="0" fieldPosition="0">
        <references count="2">
          <reference field="0" count="1" selected="0">
            <x v="20"/>
          </reference>
          <reference field="5" count="1">
            <x v="54"/>
          </reference>
        </references>
      </pivotArea>
    </format>
    <format dxfId="16628">
      <pivotArea dataOnly="0" labelOnly="1" outline="0" fieldPosition="0">
        <references count="2">
          <reference field="0" count="1" selected="0">
            <x v="21"/>
          </reference>
          <reference field="5" count="1">
            <x v="53"/>
          </reference>
        </references>
      </pivotArea>
    </format>
    <format dxfId="16627">
      <pivotArea dataOnly="0" labelOnly="1" outline="0" fieldPosition="0">
        <references count="2">
          <reference field="0" count="1" selected="0">
            <x v="22"/>
          </reference>
          <reference field="5" count="1">
            <x v="13"/>
          </reference>
        </references>
      </pivotArea>
    </format>
    <format dxfId="16626">
      <pivotArea dataOnly="0" labelOnly="1" outline="0" fieldPosition="0">
        <references count="2">
          <reference field="0" count="1" selected="0">
            <x v="23"/>
          </reference>
          <reference field="5" count="1">
            <x v="38"/>
          </reference>
        </references>
      </pivotArea>
    </format>
    <format dxfId="16625">
      <pivotArea dataOnly="0" labelOnly="1" outline="0" fieldPosition="0">
        <references count="2">
          <reference field="0" count="1" selected="0">
            <x v="24"/>
          </reference>
          <reference field="5" count="1">
            <x v="32"/>
          </reference>
        </references>
      </pivotArea>
    </format>
    <format dxfId="16624">
      <pivotArea dataOnly="0" labelOnly="1" outline="0" fieldPosition="0">
        <references count="2">
          <reference field="0" count="1" selected="0">
            <x v="25"/>
          </reference>
          <reference field="5" count="1">
            <x v="36"/>
          </reference>
        </references>
      </pivotArea>
    </format>
    <format dxfId="16623">
      <pivotArea dataOnly="0" labelOnly="1" outline="0" fieldPosition="0">
        <references count="2">
          <reference field="0" count="1" selected="0">
            <x v="26"/>
          </reference>
          <reference field="5" count="1">
            <x v="15"/>
          </reference>
        </references>
      </pivotArea>
    </format>
    <format dxfId="16622">
      <pivotArea dataOnly="0" labelOnly="1" outline="0" fieldPosition="0">
        <references count="2">
          <reference field="0" count="1" selected="0">
            <x v="27"/>
          </reference>
          <reference field="5" count="1">
            <x v="28"/>
          </reference>
        </references>
      </pivotArea>
    </format>
    <format dxfId="16621">
      <pivotArea dataOnly="0" labelOnly="1" outline="0" fieldPosition="0">
        <references count="2">
          <reference field="0" count="1" selected="0">
            <x v="28"/>
          </reference>
          <reference field="5" count="1">
            <x v="14"/>
          </reference>
        </references>
      </pivotArea>
    </format>
    <format dxfId="16620">
      <pivotArea dataOnly="0" labelOnly="1" outline="0" fieldPosition="0">
        <references count="2">
          <reference field="0" count="1" selected="0">
            <x v="29"/>
          </reference>
          <reference field="5" count="1">
            <x v="52"/>
          </reference>
        </references>
      </pivotArea>
    </format>
    <format dxfId="16619">
      <pivotArea dataOnly="0" labelOnly="1" outline="0" fieldPosition="0">
        <references count="2">
          <reference field="0" count="1" selected="0">
            <x v="30"/>
          </reference>
          <reference field="5" count="1">
            <x v="63"/>
          </reference>
        </references>
      </pivotArea>
    </format>
    <format dxfId="16618">
      <pivotArea dataOnly="0" labelOnly="1" outline="0" fieldPosition="0">
        <references count="2">
          <reference field="0" count="1" selected="0">
            <x v="31"/>
          </reference>
          <reference field="5" count="1">
            <x v="64"/>
          </reference>
        </references>
      </pivotArea>
    </format>
    <format dxfId="16617">
      <pivotArea dataOnly="0" labelOnly="1" outline="0" fieldPosition="0">
        <references count="2">
          <reference field="0" count="1" selected="0">
            <x v="32"/>
          </reference>
          <reference field="5" count="1">
            <x v="65"/>
          </reference>
        </references>
      </pivotArea>
    </format>
    <format dxfId="16616">
      <pivotArea dataOnly="0" labelOnly="1" outline="0" fieldPosition="0">
        <references count="2">
          <reference field="0" count="1" selected="0">
            <x v="33"/>
          </reference>
          <reference field="5" count="1">
            <x v="66"/>
          </reference>
        </references>
      </pivotArea>
    </format>
    <format dxfId="16615">
      <pivotArea dataOnly="0" labelOnly="1" outline="0" fieldPosition="0">
        <references count="2">
          <reference field="0" count="1" selected="0">
            <x v="34"/>
          </reference>
          <reference field="5" count="1">
            <x v="6"/>
          </reference>
        </references>
      </pivotArea>
    </format>
    <format dxfId="16614">
      <pivotArea dataOnly="0" labelOnly="1" outline="0" fieldPosition="0">
        <references count="2">
          <reference field="0" count="1" selected="0">
            <x v="35"/>
          </reference>
          <reference field="5" count="1">
            <x v="19"/>
          </reference>
        </references>
      </pivotArea>
    </format>
    <format dxfId="16613">
      <pivotArea dataOnly="0" labelOnly="1" outline="0" fieldPosition="0">
        <references count="2">
          <reference field="0" count="1" selected="0">
            <x v="36"/>
          </reference>
          <reference field="5" count="1">
            <x v="20"/>
          </reference>
        </references>
      </pivotArea>
    </format>
    <format dxfId="16612">
      <pivotArea dataOnly="0" labelOnly="1" outline="0" fieldPosition="0">
        <references count="2">
          <reference field="0" count="1" selected="0">
            <x v="37"/>
          </reference>
          <reference field="5" count="1">
            <x v="47"/>
          </reference>
        </references>
      </pivotArea>
    </format>
    <format dxfId="16611">
      <pivotArea dataOnly="0" labelOnly="1" outline="0" fieldPosition="0">
        <references count="2">
          <reference field="0" count="1" selected="0">
            <x v="38"/>
          </reference>
          <reference field="5" count="1">
            <x v="4"/>
          </reference>
        </references>
      </pivotArea>
    </format>
    <format dxfId="16610">
      <pivotArea dataOnly="0" labelOnly="1" outline="0" fieldPosition="0">
        <references count="2">
          <reference field="0" count="1" selected="0">
            <x v="39"/>
          </reference>
          <reference field="5" count="1">
            <x v="35"/>
          </reference>
        </references>
      </pivotArea>
    </format>
    <format dxfId="16609">
      <pivotArea dataOnly="0" labelOnly="1" outline="0" fieldPosition="0">
        <references count="2">
          <reference field="0" count="1" selected="0">
            <x v="40"/>
          </reference>
          <reference field="5" count="1">
            <x v="2"/>
          </reference>
        </references>
      </pivotArea>
    </format>
    <format dxfId="16608">
      <pivotArea dataOnly="0" labelOnly="1" outline="0" fieldPosition="0">
        <references count="2">
          <reference field="0" count="1" selected="0">
            <x v="41"/>
          </reference>
          <reference field="5" count="1">
            <x v="3"/>
          </reference>
        </references>
      </pivotArea>
    </format>
    <format dxfId="16607">
      <pivotArea dataOnly="0" labelOnly="1" outline="0" fieldPosition="0">
        <references count="2">
          <reference field="0" count="1" selected="0">
            <x v="42"/>
          </reference>
          <reference field="5" count="1">
            <x v="26"/>
          </reference>
        </references>
      </pivotArea>
    </format>
    <format dxfId="16606">
      <pivotArea dataOnly="0" labelOnly="1" outline="0" fieldPosition="0">
        <references count="2">
          <reference field="0" count="1" selected="0">
            <x v="43"/>
          </reference>
          <reference field="5" count="1">
            <x v="12"/>
          </reference>
        </references>
      </pivotArea>
    </format>
    <format dxfId="16605">
      <pivotArea dataOnly="0" labelOnly="1" outline="0" fieldPosition="0">
        <references count="2">
          <reference field="0" count="1" selected="0">
            <x v="44"/>
          </reference>
          <reference field="5" count="1">
            <x v="30"/>
          </reference>
        </references>
      </pivotArea>
    </format>
    <format dxfId="16604">
      <pivotArea dataOnly="0" labelOnly="1" outline="0" fieldPosition="0">
        <references count="2">
          <reference field="0" count="1" selected="0">
            <x v="45"/>
          </reference>
          <reference field="5" count="1">
            <x v="57"/>
          </reference>
        </references>
      </pivotArea>
    </format>
    <format dxfId="16603">
      <pivotArea dataOnly="0" labelOnly="1" outline="0" fieldPosition="0">
        <references count="2">
          <reference field="0" count="1" selected="0">
            <x v="46"/>
          </reference>
          <reference field="5" count="1">
            <x v="62"/>
          </reference>
        </references>
      </pivotArea>
    </format>
    <format dxfId="16602">
      <pivotArea dataOnly="0" labelOnly="1" outline="0" fieldPosition="0">
        <references count="2">
          <reference field="0" count="1" selected="0">
            <x v="47"/>
          </reference>
          <reference field="5" count="1">
            <x v="43"/>
          </reference>
        </references>
      </pivotArea>
    </format>
    <format dxfId="16601">
      <pivotArea dataOnly="0" labelOnly="1" outline="0" fieldPosition="0">
        <references count="2">
          <reference field="0" count="1" selected="0">
            <x v="48"/>
          </reference>
          <reference field="5" count="1">
            <x v="39"/>
          </reference>
        </references>
      </pivotArea>
    </format>
    <format dxfId="16600">
      <pivotArea dataOnly="0" labelOnly="1" outline="0" fieldPosition="0">
        <references count="2">
          <reference field="0" count="1" selected="0">
            <x v="49"/>
          </reference>
          <reference field="5" count="1">
            <x v="42"/>
          </reference>
        </references>
      </pivotArea>
    </format>
    <format dxfId="16599">
      <pivotArea dataOnly="0" labelOnly="1" outline="0" fieldPosition="0">
        <references count="2">
          <reference field="0" count="1" selected="0">
            <x v="50"/>
          </reference>
          <reference field="5" count="1">
            <x v="41"/>
          </reference>
        </references>
      </pivotArea>
    </format>
    <format dxfId="16598">
      <pivotArea dataOnly="0" labelOnly="1" outline="0" fieldPosition="0">
        <references count="2">
          <reference field="0" count="1" selected="0">
            <x v="51"/>
          </reference>
          <reference field="5" count="1">
            <x v="58"/>
          </reference>
        </references>
      </pivotArea>
    </format>
    <format dxfId="16597">
      <pivotArea dataOnly="0" labelOnly="1" outline="0" fieldPosition="0">
        <references count="2">
          <reference field="0" count="1" selected="0">
            <x v="52"/>
          </reference>
          <reference field="5" count="1">
            <x v="59"/>
          </reference>
        </references>
      </pivotArea>
    </format>
    <format dxfId="16596">
      <pivotArea dataOnly="0" labelOnly="1" outline="0" fieldPosition="0">
        <references count="2">
          <reference field="0" count="1" selected="0">
            <x v="53"/>
          </reference>
          <reference field="5" count="1">
            <x v="31"/>
          </reference>
        </references>
      </pivotArea>
    </format>
    <format dxfId="16595">
      <pivotArea dataOnly="0" labelOnly="1" outline="0" fieldPosition="0">
        <references count="2">
          <reference field="0" count="1" selected="0">
            <x v="54"/>
          </reference>
          <reference field="5" count="1">
            <x v="61"/>
          </reference>
        </references>
      </pivotArea>
    </format>
    <format dxfId="16594">
      <pivotArea dataOnly="0" labelOnly="1" outline="0" fieldPosition="0">
        <references count="2">
          <reference field="0" count="1" selected="0">
            <x v="55"/>
          </reference>
          <reference field="5" count="1">
            <x v="49"/>
          </reference>
        </references>
      </pivotArea>
    </format>
    <format dxfId="16593">
      <pivotArea dataOnly="0" labelOnly="1" outline="0" fieldPosition="0">
        <references count="2">
          <reference field="0" count="1" selected="0">
            <x v="56"/>
          </reference>
          <reference field="5" count="1">
            <x v="45"/>
          </reference>
        </references>
      </pivotArea>
    </format>
    <format dxfId="16592">
      <pivotArea dataOnly="0" labelOnly="1" outline="0" fieldPosition="0">
        <references count="2">
          <reference field="0" count="1" selected="0">
            <x v="57"/>
          </reference>
          <reference field="5" count="1">
            <x v="55"/>
          </reference>
        </references>
      </pivotArea>
    </format>
    <format dxfId="16591">
      <pivotArea dataOnly="0" labelOnly="1" outline="0" fieldPosition="0">
        <references count="2">
          <reference field="0" count="1" selected="0">
            <x v="58"/>
          </reference>
          <reference field="5" count="1">
            <x v="37"/>
          </reference>
        </references>
      </pivotArea>
    </format>
    <format dxfId="16590">
      <pivotArea dataOnly="0" labelOnly="1" outline="0" fieldPosition="0">
        <references count="2">
          <reference field="0" count="1" selected="0">
            <x v="59"/>
          </reference>
          <reference field="5" count="1">
            <x v="56"/>
          </reference>
        </references>
      </pivotArea>
    </format>
    <format dxfId="16589">
      <pivotArea dataOnly="0" labelOnly="1" outline="0" fieldPosition="0">
        <references count="2">
          <reference field="0" count="1" selected="0">
            <x v="60"/>
          </reference>
          <reference field="5" count="1">
            <x v="40"/>
          </reference>
        </references>
      </pivotArea>
    </format>
    <format dxfId="16588">
      <pivotArea dataOnly="0" labelOnly="1" outline="0" fieldPosition="0">
        <references count="2">
          <reference field="0" count="1" selected="0">
            <x v="61"/>
          </reference>
          <reference field="5" count="1">
            <x v="7"/>
          </reference>
        </references>
      </pivotArea>
    </format>
    <format dxfId="16587">
      <pivotArea dataOnly="0" labelOnly="1" outline="0" fieldPosition="0">
        <references count="2">
          <reference field="0" count="1" selected="0">
            <x v="62"/>
          </reference>
          <reference field="5" count="1">
            <x v="8"/>
          </reference>
        </references>
      </pivotArea>
    </format>
    <format dxfId="16586">
      <pivotArea dataOnly="0" labelOnly="1" outline="0" fieldPosition="0">
        <references count="2">
          <reference field="0" count="1" selected="0">
            <x v="63"/>
          </reference>
          <reference field="5" count="1">
            <x v="9"/>
          </reference>
        </references>
      </pivotArea>
    </format>
    <format dxfId="16585">
      <pivotArea dataOnly="0" labelOnly="1" outline="0" fieldPosition="0">
        <references count="2">
          <reference field="0" count="1" selected="0">
            <x v="64"/>
          </reference>
          <reference field="5" count="1">
            <x v="10"/>
          </reference>
        </references>
      </pivotArea>
    </format>
    <format dxfId="16584">
      <pivotArea dataOnly="0" labelOnly="1" outline="0" fieldPosition="0">
        <references count="2">
          <reference field="0" count="1" selected="0">
            <x v="65"/>
          </reference>
          <reference field="5" count="1">
            <x v="60"/>
          </reference>
        </references>
      </pivotArea>
    </format>
    <format dxfId="16583">
      <pivotArea dataOnly="0" labelOnly="1" outline="0" fieldPosition="0">
        <references count="2">
          <reference field="0" count="1" selected="0">
            <x v="66"/>
          </reference>
          <reference field="5" count="1">
            <x v="50"/>
          </reference>
        </references>
      </pivotArea>
    </format>
    <format dxfId="16582">
      <pivotArea dataOnly="0" labelOnly="1" outline="0" fieldPosition="0">
        <references count="2">
          <reference field="0" count="1" selected="0">
            <x v="67"/>
          </reference>
          <reference field="5" count="1">
            <x v="67"/>
          </reference>
        </references>
      </pivotArea>
    </format>
    <format dxfId="16581">
      <pivotArea dataOnly="0" labelOnly="1" outline="0" fieldPosition="0">
        <references count="3">
          <reference field="0" count="1" selected="0">
            <x v="0"/>
          </reference>
          <reference field="5" count="1" selected="0">
            <x v="44"/>
          </reference>
          <reference field="22" count="1">
            <x v="45"/>
          </reference>
        </references>
      </pivotArea>
    </format>
    <format dxfId="16580">
      <pivotArea dataOnly="0" labelOnly="1" outline="0" fieldPosition="0">
        <references count="3">
          <reference field="0" count="1" selected="0">
            <x v="1"/>
          </reference>
          <reference field="5" count="1" selected="0">
            <x v="46"/>
          </reference>
          <reference field="22" count="1">
            <x v="48"/>
          </reference>
        </references>
      </pivotArea>
    </format>
    <format dxfId="16579">
      <pivotArea dataOnly="0" labelOnly="1" outline="0" fieldPosition="0">
        <references count="3">
          <reference field="0" count="1" selected="0">
            <x v="2"/>
          </reference>
          <reference field="5" count="1" selected="0">
            <x v="48"/>
          </reference>
          <reference field="22" count="1">
            <x v="49"/>
          </reference>
        </references>
      </pivotArea>
    </format>
    <format dxfId="16578">
      <pivotArea dataOnly="0" labelOnly="1" outline="0" fieldPosition="0">
        <references count="3">
          <reference field="0" count="1" selected="0">
            <x v="3"/>
          </reference>
          <reference field="5" count="1" selected="0">
            <x v="11"/>
          </reference>
          <reference field="22" count="1">
            <x v="11"/>
          </reference>
        </references>
      </pivotArea>
    </format>
    <format dxfId="16577">
      <pivotArea dataOnly="0" labelOnly="1" outline="0" fieldPosition="0">
        <references count="3">
          <reference field="0" count="1" selected="0">
            <x v="4"/>
          </reference>
          <reference field="5" count="1" selected="0">
            <x v="17"/>
          </reference>
          <reference field="22" count="1">
            <x v="31"/>
          </reference>
        </references>
      </pivotArea>
    </format>
    <format dxfId="16576">
      <pivotArea dataOnly="0" labelOnly="1" outline="0" fieldPosition="0">
        <references count="3">
          <reference field="0" count="1" selected="0">
            <x v="5"/>
          </reference>
          <reference field="5" count="1" selected="0">
            <x v="1"/>
          </reference>
          <reference field="22" count="1">
            <x v="7"/>
          </reference>
        </references>
      </pivotArea>
    </format>
    <format dxfId="16575">
      <pivotArea dataOnly="0" labelOnly="1" outline="0" fieldPosition="0">
        <references count="3">
          <reference field="0" count="1" selected="0">
            <x v="6"/>
          </reference>
          <reference field="5" count="1" selected="0">
            <x v="33"/>
          </reference>
          <reference field="22" count="1">
            <x v="37"/>
          </reference>
        </references>
      </pivotArea>
    </format>
    <format dxfId="16574">
      <pivotArea dataOnly="0" labelOnly="1" outline="0" fieldPosition="0">
        <references count="3">
          <reference field="0" count="1" selected="0">
            <x v="7"/>
          </reference>
          <reference field="5" count="1" selected="0">
            <x v="34"/>
          </reference>
          <reference field="22" count="1">
            <x v="38"/>
          </reference>
        </references>
      </pivotArea>
    </format>
    <format dxfId="16573">
      <pivotArea dataOnly="0" labelOnly="1" outline="0" fieldPosition="0">
        <references count="3">
          <reference field="0" count="1" selected="0">
            <x v="8"/>
          </reference>
          <reference field="5" count="1" selected="0">
            <x v="5"/>
          </reference>
          <reference field="22" count="1">
            <x v="13"/>
          </reference>
        </references>
      </pivotArea>
    </format>
    <format dxfId="16572">
      <pivotArea dataOnly="0" labelOnly="1" outline="0" fieldPosition="0">
        <references count="3">
          <reference field="0" count="1" selected="0">
            <x v="9"/>
          </reference>
          <reference field="5" count="1" selected="0">
            <x v="29"/>
          </reference>
          <reference field="22" count="1">
            <x v="35"/>
          </reference>
        </references>
      </pivotArea>
    </format>
    <format dxfId="16571">
      <pivotArea dataOnly="0" labelOnly="1" outline="0" fieldPosition="0">
        <references count="3">
          <reference field="0" count="1" selected="0">
            <x v="10"/>
          </reference>
          <reference field="5" count="1" selected="0">
            <x v="27"/>
          </reference>
          <reference field="22" count="1">
            <x v="33"/>
          </reference>
        </references>
      </pivotArea>
    </format>
    <format dxfId="16570">
      <pivotArea dataOnly="0" labelOnly="1" outline="0" fieldPosition="0">
        <references count="3">
          <reference field="0" count="1" selected="0">
            <x v="11"/>
          </reference>
          <reference field="5" count="1" selected="0">
            <x v="18"/>
          </reference>
          <reference field="22" count="1">
            <x v="36"/>
          </reference>
        </references>
      </pivotArea>
    </format>
    <format dxfId="16569">
      <pivotArea dataOnly="0" labelOnly="1" outline="0" fieldPosition="0">
        <references count="3">
          <reference field="0" count="1" selected="0">
            <x v="12"/>
          </reference>
          <reference field="5" count="1" selected="0">
            <x v="16"/>
          </reference>
          <reference field="22" count="1">
            <x v="29"/>
          </reference>
        </references>
      </pivotArea>
    </format>
    <format dxfId="16568">
      <pivotArea dataOnly="0" labelOnly="1" outline="0" fieldPosition="0">
        <references count="3">
          <reference field="0" count="1" selected="0">
            <x v="13"/>
          </reference>
          <reference field="5" count="1" selected="0">
            <x v="23"/>
          </reference>
          <reference field="22" count="1">
            <x v="26"/>
          </reference>
        </references>
      </pivotArea>
    </format>
    <format dxfId="16567">
      <pivotArea dataOnly="0" labelOnly="1" outline="0" fieldPosition="0">
        <references count="3">
          <reference field="0" count="1" selected="0">
            <x v="14"/>
          </reference>
          <reference field="5" count="1" selected="0">
            <x v="24"/>
          </reference>
          <reference field="22" count="1">
            <x v="27"/>
          </reference>
        </references>
      </pivotArea>
    </format>
    <format dxfId="16566">
      <pivotArea dataOnly="0" labelOnly="1" outline="0" fieldPosition="0">
        <references count="3">
          <reference field="0" count="1" selected="0">
            <x v="15"/>
          </reference>
          <reference field="5" count="1" selected="0">
            <x v="25"/>
          </reference>
          <reference field="22" count="1">
            <x v="28"/>
          </reference>
        </references>
      </pivotArea>
    </format>
    <format dxfId="16565">
      <pivotArea dataOnly="0" labelOnly="1" outline="0" fieldPosition="0">
        <references count="3">
          <reference field="0" count="1" selected="0">
            <x v="16"/>
          </reference>
          <reference field="5" count="1" selected="0">
            <x v="21"/>
          </reference>
          <reference field="22" count="1">
            <x v="25"/>
          </reference>
        </references>
      </pivotArea>
    </format>
    <format dxfId="16564">
      <pivotArea dataOnly="0" labelOnly="1" outline="0" fieldPosition="0">
        <references count="3">
          <reference field="0" count="1" selected="0">
            <x v="17"/>
          </reference>
          <reference field="5" count="1" selected="0">
            <x v="0"/>
          </reference>
          <reference field="22" count="1">
            <x v="2"/>
          </reference>
        </references>
      </pivotArea>
    </format>
    <format dxfId="16563">
      <pivotArea dataOnly="0" labelOnly="1" outline="0" fieldPosition="0">
        <references count="3">
          <reference field="0" count="1" selected="0">
            <x v="18"/>
          </reference>
          <reference field="5" count="1" selected="0">
            <x v="51"/>
          </reference>
          <reference field="22" count="1">
            <x v="61"/>
          </reference>
        </references>
      </pivotArea>
    </format>
    <format dxfId="16562">
      <pivotArea dataOnly="0" labelOnly="1" outline="0" fieldPosition="0">
        <references count="3">
          <reference field="0" count="1" selected="0">
            <x v="19"/>
          </reference>
          <reference field="5" count="1" selected="0">
            <x v="22"/>
          </reference>
          <reference field="22" count="1">
            <x v="62"/>
          </reference>
        </references>
      </pivotArea>
    </format>
    <format dxfId="16561">
      <pivotArea dataOnly="0" labelOnly="1" outline="0" fieldPosition="0">
        <references count="3">
          <reference field="0" count="1" selected="0">
            <x v="20"/>
          </reference>
          <reference field="5" count="1" selected="0">
            <x v="54"/>
          </reference>
          <reference field="22" count="1">
            <x v="56"/>
          </reference>
        </references>
      </pivotArea>
    </format>
    <format dxfId="16560">
      <pivotArea dataOnly="0" labelOnly="1" outline="0" fieldPosition="0">
        <references count="3">
          <reference field="0" count="1" selected="0">
            <x v="21"/>
          </reference>
          <reference field="5" count="1" selected="0">
            <x v="53"/>
          </reference>
          <reference field="22" count="1">
            <x v="52"/>
          </reference>
        </references>
      </pivotArea>
    </format>
    <format dxfId="16559">
      <pivotArea dataOnly="0" labelOnly="1" outline="0" fieldPosition="0">
        <references count="3">
          <reference field="0" count="1" selected="0">
            <x v="22"/>
          </reference>
          <reference field="5" count="1" selected="0">
            <x v="13"/>
          </reference>
          <reference field="22" count="1">
            <x v="15"/>
          </reference>
        </references>
      </pivotArea>
    </format>
    <format dxfId="16558">
      <pivotArea dataOnly="0" labelOnly="1" outline="0" fieldPosition="0">
        <references count="3">
          <reference field="0" count="1" selected="0">
            <x v="23"/>
          </reference>
          <reference field="5" count="1" selected="0">
            <x v="38"/>
          </reference>
          <reference field="22" count="1">
            <x v="43"/>
          </reference>
        </references>
      </pivotArea>
    </format>
    <format dxfId="16557">
      <pivotArea dataOnly="0" labelOnly="1" outline="0" fieldPosition="0">
        <references count="3">
          <reference field="0" count="1" selected="0">
            <x v="24"/>
          </reference>
          <reference field="5" count="1" selected="0">
            <x v="32"/>
          </reference>
          <reference field="22" count="1">
            <x v="21"/>
          </reference>
        </references>
      </pivotArea>
    </format>
    <format dxfId="16556">
      <pivotArea dataOnly="0" labelOnly="1" outline="0" fieldPosition="0">
        <references count="3">
          <reference field="0" count="1" selected="0">
            <x v="25"/>
          </reference>
          <reference field="5" count="1" selected="0">
            <x v="36"/>
          </reference>
          <reference field="22" count="1">
            <x v="22"/>
          </reference>
        </references>
      </pivotArea>
    </format>
    <format dxfId="16555">
      <pivotArea dataOnly="0" labelOnly="1" outline="0" fieldPosition="0">
        <references count="3">
          <reference field="0" count="1" selected="0">
            <x v="26"/>
          </reference>
          <reference field="5" count="1" selected="0">
            <x v="15"/>
          </reference>
          <reference field="22" count="1">
            <x v="63"/>
          </reference>
        </references>
      </pivotArea>
    </format>
    <format dxfId="16554">
      <pivotArea dataOnly="0" labelOnly="1" outline="0" fieldPosition="0">
        <references count="3">
          <reference field="0" count="1" selected="0">
            <x v="27"/>
          </reference>
          <reference field="5" count="1" selected="0">
            <x v="28"/>
          </reference>
          <reference field="22" count="1">
            <x v="19"/>
          </reference>
        </references>
      </pivotArea>
    </format>
    <format dxfId="16553">
      <pivotArea dataOnly="0" labelOnly="1" outline="0" fieldPosition="0">
        <references count="3">
          <reference field="0" count="1" selected="0">
            <x v="28"/>
          </reference>
          <reference field="5" count="1" selected="0">
            <x v="14"/>
          </reference>
          <reference field="22" count="1">
            <x v="51"/>
          </reference>
        </references>
      </pivotArea>
    </format>
    <format dxfId="16552">
      <pivotArea dataOnly="0" labelOnly="1" outline="0" fieldPosition="0">
        <references count="3">
          <reference field="0" count="1" selected="0">
            <x v="29"/>
          </reference>
          <reference field="5" count="1" selected="0">
            <x v="52"/>
          </reference>
          <reference field="22" count="1">
            <x v="55"/>
          </reference>
        </references>
      </pivotArea>
    </format>
    <format dxfId="16551">
      <pivotArea dataOnly="0" labelOnly="1" outline="0" fieldPosition="0">
        <references count="3">
          <reference field="0" count="1" selected="0">
            <x v="30"/>
          </reference>
          <reference field="5" count="1" selected="0">
            <x v="63"/>
          </reference>
          <reference field="22" count="1">
            <x v="46"/>
          </reference>
        </references>
      </pivotArea>
    </format>
    <format dxfId="16550">
      <pivotArea dataOnly="0" labelOnly="1" outline="0" fieldPosition="0">
        <references count="3">
          <reference field="0" count="1" selected="0">
            <x v="34"/>
          </reference>
          <reference field="5" count="1" selected="0">
            <x v="6"/>
          </reference>
          <reference field="22" count="1">
            <x v="3"/>
          </reference>
        </references>
      </pivotArea>
    </format>
    <format dxfId="16549">
      <pivotArea dataOnly="0" labelOnly="1" outline="0" fieldPosition="0">
        <references count="3">
          <reference field="0" count="1" selected="0">
            <x v="35"/>
          </reference>
          <reference field="5" count="1" selected="0">
            <x v="19"/>
          </reference>
          <reference field="22" count="1">
            <x v="23"/>
          </reference>
        </references>
      </pivotArea>
    </format>
    <format dxfId="16548">
      <pivotArea dataOnly="0" labelOnly="1" outline="0" fieldPosition="0">
        <references count="3">
          <reference field="0" count="1" selected="0">
            <x v="36"/>
          </reference>
          <reference field="5" count="1" selected="0">
            <x v="20"/>
          </reference>
          <reference field="22" count="1">
            <x v="24"/>
          </reference>
        </references>
      </pivotArea>
    </format>
    <format dxfId="16547">
      <pivotArea dataOnly="0" labelOnly="1" outline="0" fieldPosition="0">
        <references count="3">
          <reference field="0" count="1" selected="0">
            <x v="37"/>
          </reference>
          <reference field="5" count="1" selected="0">
            <x v="47"/>
          </reference>
          <reference field="22" count="1">
            <x v="49"/>
          </reference>
        </references>
      </pivotArea>
    </format>
    <format dxfId="16546">
      <pivotArea dataOnly="0" labelOnly="1" outline="0" fieldPosition="0">
        <references count="3">
          <reference field="0" count="1" selected="0">
            <x v="38"/>
          </reference>
          <reference field="5" count="1" selected="0">
            <x v="4"/>
          </reference>
          <reference field="22" count="1">
            <x v="8"/>
          </reference>
        </references>
      </pivotArea>
    </format>
    <format dxfId="16545">
      <pivotArea dataOnly="0" labelOnly="1" outline="0" fieldPosition="0">
        <references count="3">
          <reference field="0" count="1" selected="0">
            <x v="39"/>
          </reference>
          <reference field="5" count="1" selected="0">
            <x v="35"/>
          </reference>
          <reference field="22" count="1">
            <x v="39"/>
          </reference>
        </references>
      </pivotArea>
    </format>
    <format dxfId="16544">
      <pivotArea dataOnly="0" labelOnly="1" outline="0" fieldPosition="0">
        <references count="3">
          <reference field="0" count="1" selected="0">
            <x v="40"/>
          </reference>
          <reference field="5" count="1" selected="0">
            <x v="2"/>
          </reference>
          <reference field="22" count="1">
            <x v="12"/>
          </reference>
        </references>
      </pivotArea>
    </format>
    <format dxfId="16543">
      <pivotArea dataOnly="0" labelOnly="1" outline="0" fieldPosition="0">
        <references count="3">
          <reference field="0" count="1" selected="0">
            <x v="42"/>
          </reference>
          <reference field="5" count="1" selected="0">
            <x v="26"/>
          </reference>
          <reference field="22" count="1">
            <x v="32"/>
          </reference>
        </references>
      </pivotArea>
    </format>
    <format dxfId="16542">
      <pivotArea dataOnly="0" labelOnly="1" outline="0" fieldPosition="0">
        <references count="3">
          <reference field="0" count="1" selected="0">
            <x v="43"/>
          </reference>
          <reference field="5" count="1" selected="0">
            <x v="12"/>
          </reference>
          <reference field="22" count="1">
            <x v="14"/>
          </reference>
        </references>
      </pivotArea>
    </format>
    <format dxfId="16541">
      <pivotArea dataOnly="0" labelOnly="1" outline="0" fieldPosition="0">
        <references count="3">
          <reference field="0" count="1" selected="0">
            <x v="44"/>
          </reference>
          <reference field="5" count="1" selected="0">
            <x v="30"/>
          </reference>
          <reference field="22" count="1">
            <x v="34"/>
          </reference>
        </references>
      </pivotArea>
    </format>
    <format dxfId="16540">
      <pivotArea dataOnly="0" labelOnly="1" outline="0" fieldPosition="0">
        <references count="3">
          <reference field="0" count="1" selected="0">
            <x v="45"/>
          </reference>
          <reference field="5" count="1" selected="0">
            <x v="57"/>
          </reference>
          <reference field="22" count="1">
            <x v="16"/>
          </reference>
        </references>
      </pivotArea>
    </format>
    <format dxfId="16539">
      <pivotArea dataOnly="0" labelOnly="1" outline="0" fieldPosition="0">
        <references count="3">
          <reference field="0" count="1" selected="0">
            <x v="46"/>
          </reference>
          <reference field="5" count="1" selected="0">
            <x v="62"/>
          </reference>
          <reference field="22" count="1">
            <x v="30"/>
          </reference>
        </references>
      </pivotArea>
    </format>
    <format dxfId="16538">
      <pivotArea dataOnly="0" labelOnly="1" outline="0" fieldPosition="0">
        <references count="3">
          <reference field="0" count="1" selected="0">
            <x v="47"/>
          </reference>
          <reference field="5" count="1" selected="0">
            <x v="43"/>
          </reference>
          <reference field="22" count="1">
            <x v="40"/>
          </reference>
        </references>
      </pivotArea>
    </format>
    <format dxfId="16537">
      <pivotArea dataOnly="0" labelOnly="1" outline="0" fieldPosition="0">
        <references count="3">
          <reference field="0" count="1" selected="0">
            <x v="50"/>
          </reference>
          <reference field="5" count="1" selected="0">
            <x v="41"/>
          </reference>
          <reference field="22" count="1">
            <x v="41"/>
          </reference>
        </references>
      </pivotArea>
    </format>
    <format dxfId="16536">
      <pivotArea dataOnly="0" labelOnly="1" outline="0" fieldPosition="0">
        <references count="3">
          <reference field="0" count="1" selected="0">
            <x v="51"/>
          </reference>
          <reference field="5" count="1" selected="0">
            <x v="58"/>
          </reference>
          <reference field="22" count="1">
            <x v="58"/>
          </reference>
        </references>
      </pivotArea>
    </format>
    <format dxfId="16535">
      <pivotArea dataOnly="0" labelOnly="1" outline="0" fieldPosition="0">
        <references count="3">
          <reference field="0" count="1" selected="0">
            <x v="52"/>
          </reference>
          <reference field="5" count="1" selected="0">
            <x v="59"/>
          </reference>
          <reference field="22" count="1">
            <x v="59"/>
          </reference>
        </references>
      </pivotArea>
    </format>
    <format dxfId="16534">
      <pivotArea dataOnly="0" labelOnly="1" outline="0" fieldPosition="0">
        <references count="3">
          <reference field="0" count="1" selected="0">
            <x v="53"/>
          </reference>
          <reference field="5" count="1" selected="0">
            <x v="31"/>
          </reference>
          <reference field="22" count="1">
            <x v="20"/>
          </reference>
        </references>
      </pivotArea>
    </format>
    <format dxfId="16533">
      <pivotArea dataOnly="0" labelOnly="1" outline="0" fieldPosition="0">
        <references count="3">
          <reference field="0" count="1" selected="0">
            <x v="54"/>
          </reference>
          <reference field="5" count="1" selected="0">
            <x v="61"/>
          </reference>
          <reference field="22" count="1">
            <x v="57"/>
          </reference>
        </references>
      </pivotArea>
    </format>
    <format dxfId="16532">
      <pivotArea dataOnly="0" labelOnly="1" outline="0" fieldPosition="0">
        <references count="3">
          <reference field="0" count="1" selected="0">
            <x v="55"/>
          </reference>
          <reference field="5" count="1" selected="0">
            <x v="49"/>
          </reference>
          <reference field="22" count="1">
            <x v="50"/>
          </reference>
        </references>
      </pivotArea>
    </format>
    <format dxfId="16531">
      <pivotArea dataOnly="0" labelOnly="1" outline="0" fieldPosition="0">
        <references count="3">
          <reference field="0" count="1" selected="0">
            <x v="56"/>
          </reference>
          <reference field="5" count="1" selected="0">
            <x v="45"/>
          </reference>
          <reference field="22" count="1">
            <x v="47"/>
          </reference>
        </references>
      </pivotArea>
    </format>
    <format dxfId="16530">
      <pivotArea dataOnly="0" labelOnly="1" outline="0" fieldPosition="0">
        <references count="3">
          <reference field="0" count="1" selected="0">
            <x v="57"/>
          </reference>
          <reference field="5" count="1" selected="0">
            <x v="55"/>
          </reference>
          <reference field="22" count="1">
            <x v="9"/>
          </reference>
        </references>
      </pivotArea>
    </format>
    <format dxfId="16529">
      <pivotArea dataOnly="0" labelOnly="1" outline="0" fieldPosition="0">
        <references count="3">
          <reference field="0" count="1" selected="0">
            <x v="58"/>
          </reference>
          <reference field="5" count="1" selected="0">
            <x v="37"/>
          </reference>
          <reference field="22" count="1">
            <x v="42"/>
          </reference>
        </references>
      </pivotArea>
    </format>
    <format dxfId="16528">
      <pivotArea dataOnly="0" labelOnly="1" outline="0" fieldPosition="0">
        <references count="3">
          <reference field="0" count="1" selected="0">
            <x v="59"/>
          </reference>
          <reference field="5" count="1" selected="0">
            <x v="56"/>
          </reference>
          <reference field="22" count="1">
            <x v="10"/>
          </reference>
        </references>
      </pivotArea>
    </format>
    <format dxfId="16527">
      <pivotArea dataOnly="0" labelOnly="1" outline="0" fieldPosition="0">
        <references count="3">
          <reference field="0" count="1" selected="0">
            <x v="60"/>
          </reference>
          <reference field="5" count="1" selected="0">
            <x v="40"/>
          </reference>
          <reference field="22" count="1">
            <x v="44"/>
          </reference>
        </references>
      </pivotArea>
    </format>
    <format dxfId="16526">
      <pivotArea dataOnly="0" labelOnly="1" outline="0" fieldPosition="0">
        <references count="3">
          <reference field="0" count="1" selected="0">
            <x v="61"/>
          </reference>
          <reference field="5" count="1" selected="0">
            <x v="7"/>
          </reference>
          <reference field="22" count="1">
            <x v="4"/>
          </reference>
        </references>
      </pivotArea>
    </format>
    <format dxfId="16525">
      <pivotArea dataOnly="0" labelOnly="1" outline="0" fieldPosition="0">
        <references count="3">
          <reference field="0" count="1" selected="0">
            <x v="62"/>
          </reference>
          <reference field="5" count="1" selected="0">
            <x v="8"/>
          </reference>
          <reference field="22" count="1">
            <x v="5"/>
          </reference>
        </references>
      </pivotArea>
    </format>
    <format dxfId="16524">
      <pivotArea dataOnly="0" labelOnly="1" outline="0" fieldPosition="0">
        <references count="3">
          <reference field="0" count="1" selected="0">
            <x v="63"/>
          </reference>
          <reference field="5" count="1" selected="0">
            <x v="9"/>
          </reference>
          <reference field="22" count="1">
            <x v="0"/>
          </reference>
        </references>
      </pivotArea>
    </format>
    <format dxfId="16523">
      <pivotArea dataOnly="0" labelOnly="1" outline="0" fieldPosition="0">
        <references count="3">
          <reference field="0" count="1" selected="0">
            <x v="64"/>
          </reference>
          <reference field="5" count="1" selected="0">
            <x v="10"/>
          </reference>
          <reference field="22" count="1">
            <x v="1"/>
          </reference>
        </references>
      </pivotArea>
    </format>
    <format dxfId="16522">
      <pivotArea dataOnly="0" labelOnly="1" outline="0" fieldPosition="0">
        <references count="3">
          <reference field="0" count="1" selected="0">
            <x v="65"/>
          </reference>
          <reference field="5" count="1" selected="0">
            <x v="60"/>
          </reference>
          <reference field="22" count="1">
            <x v="17"/>
          </reference>
        </references>
      </pivotArea>
    </format>
    <format dxfId="16521">
      <pivotArea dataOnly="0" labelOnly="1" outline="0" fieldPosition="0">
        <references count="3">
          <reference field="0" count="1" selected="0">
            <x v="66"/>
          </reference>
          <reference field="5" count="1" selected="0">
            <x v="50"/>
          </reference>
          <reference field="22" count="1">
            <x v="53"/>
          </reference>
        </references>
      </pivotArea>
    </format>
    <format dxfId="16520">
      <pivotArea dataOnly="0" labelOnly="1" outline="0" fieldPosition="0">
        <references count="3">
          <reference field="0" count="1" selected="0">
            <x v="67"/>
          </reference>
          <reference field="5" count="1" selected="0">
            <x v="67"/>
          </reference>
          <reference field="22" count="1">
            <x v="60"/>
          </reference>
        </references>
      </pivotArea>
    </format>
    <format dxfId="16519">
      <pivotArea dataOnly="0" labelOnly="1" outline="0" fieldPosition="0">
        <references count="4">
          <reference field="0" count="1" selected="0">
            <x v="0"/>
          </reference>
          <reference field="5" count="1" selected="0">
            <x v="44"/>
          </reference>
          <reference field="6" count="1">
            <x v="0"/>
          </reference>
          <reference field="22" count="1" selected="0">
            <x v="45"/>
          </reference>
        </references>
      </pivotArea>
    </format>
    <format dxfId="16518">
      <pivotArea dataOnly="0" labelOnly="1" outline="0" fieldPosition="0">
        <references count="4">
          <reference field="0" count="1" selected="0">
            <x v="30"/>
          </reference>
          <reference field="5" count="1" selected="0">
            <x v="63"/>
          </reference>
          <reference field="6" count="1">
            <x v="10"/>
          </reference>
          <reference field="22" count="1" selected="0">
            <x v="46"/>
          </reference>
        </references>
      </pivotArea>
    </format>
    <format dxfId="16517">
      <pivotArea dataOnly="0" labelOnly="1" outline="0" fieldPosition="0">
        <references count="4">
          <reference field="0" count="1" selected="0">
            <x v="34"/>
          </reference>
          <reference field="5" count="1" selected="0">
            <x v="6"/>
          </reference>
          <reference field="6" count="1">
            <x v="0"/>
          </reference>
          <reference field="22" count="1" selected="0">
            <x v="3"/>
          </reference>
        </references>
      </pivotArea>
    </format>
    <format dxfId="16516">
      <pivotArea dataOnly="0" labelOnly="1" outline="0" fieldPosition="0">
        <references count="4">
          <reference field="0" count="1" selected="0">
            <x v="45"/>
          </reference>
          <reference field="5" count="1" selected="0">
            <x v="57"/>
          </reference>
          <reference field="6" count="1">
            <x v="6"/>
          </reference>
          <reference field="22" count="1" selected="0">
            <x v="16"/>
          </reference>
        </references>
      </pivotArea>
    </format>
    <format dxfId="16515">
      <pivotArea dataOnly="0" labelOnly="1" outline="0" fieldPosition="0">
        <references count="4">
          <reference field="0" count="1" selected="0">
            <x v="46"/>
          </reference>
          <reference field="5" count="1" selected="0">
            <x v="62"/>
          </reference>
          <reference field="6" count="1">
            <x v="4"/>
          </reference>
          <reference field="22" count="1" selected="0">
            <x v="30"/>
          </reference>
        </references>
      </pivotArea>
    </format>
    <format dxfId="16514">
      <pivotArea dataOnly="0" labelOnly="1" outline="0" fieldPosition="0">
        <references count="4">
          <reference field="0" count="1" selected="0">
            <x v="47"/>
          </reference>
          <reference field="5" count="1" selected="0">
            <x v="43"/>
          </reference>
          <reference field="6" count="1">
            <x v="0"/>
          </reference>
          <reference field="22" count="1" selected="0">
            <x v="40"/>
          </reference>
        </references>
      </pivotArea>
    </format>
    <format dxfId="16513">
      <pivotArea dataOnly="0" labelOnly="1" outline="0" fieldPosition="0">
        <references count="4">
          <reference field="0" count="1" selected="0">
            <x v="51"/>
          </reference>
          <reference field="5" count="1" selected="0">
            <x v="58"/>
          </reference>
          <reference field="6" count="1">
            <x v="4"/>
          </reference>
          <reference field="22" count="1" selected="0">
            <x v="58"/>
          </reference>
        </references>
      </pivotArea>
    </format>
    <format dxfId="16512">
      <pivotArea dataOnly="0" labelOnly="1" outline="0" fieldPosition="0">
        <references count="4">
          <reference field="0" count="1" selected="0">
            <x v="53"/>
          </reference>
          <reference field="5" count="1" selected="0">
            <x v="31"/>
          </reference>
          <reference field="6" count="1">
            <x v="0"/>
          </reference>
          <reference field="22" count="1" selected="0">
            <x v="20"/>
          </reference>
        </references>
      </pivotArea>
    </format>
    <format dxfId="16511">
      <pivotArea dataOnly="0" labelOnly="1" outline="0" fieldPosition="0">
        <references count="4">
          <reference field="0" count="1" selected="0">
            <x v="54"/>
          </reference>
          <reference field="5" count="1" selected="0">
            <x v="61"/>
          </reference>
          <reference field="6" count="1">
            <x v="4"/>
          </reference>
          <reference field="22" count="1" selected="0">
            <x v="57"/>
          </reference>
        </references>
      </pivotArea>
    </format>
    <format dxfId="16510">
      <pivotArea dataOnly="0" labelOnly="1" outline="0" fieldPosition="0">
        <references count="4">
          <reference field="0" count="1" selected="0">
            <x v="55"/>
          </reference>
          <reference field="5" count="1" selected="0">
            <x v="49"/>
          </reference>
          <reference field="6" count="1">
            <x v="0"/>
          </reference>
          <reference field="22" count="1" selected="0">
            <x v="50"/>
          </reference>
        </references>
      </pivotArea>
    </format>
    <format dxfId="16509">
      <pivotArea dataOnly="0" labelOnly="1" outline="0" fieldPosition="0">
        <references count="4">
          <reference field="0" count="1" selected="0">
            <x v="57"/>
          </reference>
          <reference field="5" count="1" selected="0">
            <x v="55"/>
          </reference>
          <reference field="6" count="1">
            <x v="6"/>
          </reference>
          <reference field="22" count="1" selected="0">
            <x v="9"/>
          </reference>
        </references>
      </pivotArea>
    </format>
    <format dxfId="16508">
      <pivotArea dataOnly="0" labelOnly="1" outline="0" fieldPosition="0">
        <references count="4">
          <reference field="0" count="1" selected="0">
            <x v="58"/>
          </reference>
          <reference field="5" count="1" selected="0">
            <x v="37"/>
          </reference>
          <reference field="6" count="1">
            <x v="0"/>
          </reference>
          <reference field="22" count="1" selected="0">
            <x v="42"/>
          </reference>
        </references>
      </pivotArea>
    </format>
    <format dxfId="16507">
      <pivotArea dataOnly="0" labelOnly="1" outline="0" fieldPosition="0">
        <references count="4">
          <reference field="0" count="1" selected="0">
            <x v="59"/>
          </reference>
          <reference field="5" count="1" selected="0">
            <x v="56"/>
          </reference>
          <reference field="6" count="1">
            <x v="6"/>
          </reference>
          <reference field="22" count="1" selected="0">
            <x v="10"/>
          </reference>
        </references>
      </pivotArea>
    </format>
    <format dxfId="16506">
      <pivotArea dataOnly="0" labelOnly="1" outline="0" fieldPosition="0">
        <references count="4">
          <reference field="0" count="1" selected="0">
            <x v="60"/>
          </reference>
          <reference field="5" count="1" selected="0">
            <x v="40"/>
          </reference>
          <reference field="6" count="1">
            <x v="0"/>
          </reference>
          <reference field="22" count="1" selected="0">
            <x v="44"/>
          </reference>
        </references>
      </pivotArea>
    </format>
    <format dxfId="16505">
      <pivotArea dataOnly="0" labelOnly="1" outline="0" fieldPosition="0">
        <references count="4">
          <reference field="0" count="1" selected="0">
            <x v="65"/>
          </reference>
          <reference field="5" count="1" selected="0">
            <x v="60"/>
          </reference>
          <reference field="6" count="1">
            <x v="4"/>
          </reference>
          <reference field="22" count="1" selected="0">
            <x v="17"/>
          </reference>
        </references>
      </pivotArea>
    </format>
    <format dxfId="16504">
      <pivotArea dataOnly="0" labelOnly="1" outline="0" fieldPosition="0">
        <references count="4">
          <reference field="0" count="1" selected="0">
            <x v="66"/>
          </reference>
          <reference field="5" count="1" selected="0">
            <x v="50"/>
          </reference>
          <reference field="6" count="1">
            <x v="0"/>
          </reference>
          <reference field="22" count="1" selected="0">
            <x v="53"/>
          </reference>
        </references>
      </pivotArea>
    </format>
    <format dxfId="16503">
      <pivotArea dataOnly="0" labelOnly="1" outline="0" fieldPosition="0">
        <references count="4">
          <reference field="0" count="1" selected="0">
            <x v="67"/>
          </reference>
          <reference field="5" count="1" selected="0">
            <x v="67"/>
          </reference>
          <reference field="6" count="1">
            <x v="12"/>
          </reference>
          <reference field="22" count="1" selected="0">
            <x v="60"/>
          </reference>
        </references>
      </pivotArea>
    </format>
    <format dxfId="16502">
      <pivotArea dataOnly="0" labelOnly="1" outline="0" fieldPosition="0">
        <references count="5">
          <reference field="0" count="1" selected="0">
            <x v="0"/>
          </reference>
          <reference field="4" count="1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2" count="1" selected="0">
            <x v="45"/>
          </reference>
        </references>
      </pivotArea>
    </format>
    <format dxfId="16501">
      <pivotArea dataOnly="0" labelOnly="1" outline="0" fieldPosition="0">
        <references count="5">
          <reference field="0" count="1" selected="0">
            <x v="1"/>
          </reference>
          <reference field="4" count="1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22" count="1" selected="0">
            <x v="48"/>
          </reference>
        </references>
      </pivotArea>
    </format>
    <format dxfId="16500">
      <pivotArea dataOnly="0" labelOnly="1" outline="0" fieldPosition="0">
        <references count="5">
          <reference field="0" count="1" selected="0">
            <x v="2"/>
          </reference>
          <reference field="4" count="1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22" count="1" selected="0">
            <x v="49"/>
          </reference>
        </references>
      </pivotArea>
    </format>
    <format dxfId="16499">
      <pivotArea dataOnly="0" labelOnly="1" outline="0" fieldPosition="0">
        <references count="5">
          <reference field="0" count="1" selected="0">
            <x v="3"/>
          </reference>
          <reference field="4" count="1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22" count="1" selected="0">
            <x v="11"/>
          </reference>
        </references>
      </pivotArea>
    </format>
    <format dxfId="16498">
      <pivotArea dataOnly="0" labelOnly="1" outline="0" fieldPosition="0">
        <references count="5">
          <reference field="0" count="1" selected="0">
            <x v="4"/>
          </reference>
          <reference field="4" count="1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22" count="1" selected="0">
            <x v="31"/>
          </reference>
        </references>
      </pivotArea>
    </format>
    <format dxfId="16497">
      <pivotArea dataOnly="0" labelOnly="1" outline="0" fieldPosition="0">
        <references count="5">
          <reference field="0" count="1" selected="0">
            <x v="5"/>
          </reference>
          <reference field="4" count="1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22" count="1" selected="0">
            <x v="7"/>
          </reference>
        </references>
      </pivotArea>
    </format>
    <format dxfId="16496">
      <pivotArea dataOnly="0" labelOnly="1" outline="0" fieldPosition="0">
        <references count="5">
          <reference field="0" count="1" selected="0">
            <x v="6"/>
          </reference>
          <reference field="4" count="1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22" count="1" selected="0">
            <x v="37"/>
          </reference>
        </references>
      </pivotArea>
    </format>
    <format dxfId="16495">
      <pivotArea dataOnly="0" labelOnly="1" outline="0" fieldPosition="0">
        <references count="5">
          <reference field="0" count="1" selected="0">
            <x v="7"/>
          </reference>
          <reference field="4" count="1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22" count="1" selected="0">
            <x v="38"/>
          </reference>
        </references>
      </pivotArea>
    </format>
    <format dxfId="16494">
      <pivotArea dataOnly="0" labelOnly="1" outline="0" fieldPosition="0">
        <references count="5">
          <reference field="0" count="1" selected="0">
            <x v="8"/>
          </reference>
          <reference field="4" count="1">
            <x v="7"/>
          </reference>
          <reference field="5" count="1" selected="0">
            <x v="5"/>
          </reference>
          <reference field="6" count="1" selected="0">
            <x v="0"/>
          </reference>
          <reference field="22" count="1" selected="0">
            <x v="13"/>
          </reference>
        </references>
      </pivotArea>
    </format>
    <format dxfId="16493">
      <pivotArea dataOnly="0" labelOnly="1" outline="0" fieldPosition="0">
        <references count="5">
          <reference field="0" count="1" selected="0">
            <x v="9"/>
          </reference>
          <reference field="4" count="1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22" count="1" selected="0">
            <x v="35"/>
          </reference>
        </references>
      </pivotArea>
    </format>
    <format dxfId="16492">
      <pivotArea dataOnly="0" labelOnly="1" outline="0" fieldPosition="0">
        <references count="5">
          <reference field="0" count="1" selected="0">
            <x v="10"/>
          </reference>
          <reference field="4" count="1">
            <x v="42"/>
          </reference>
          <reference field="5" count="1" selected="0">
            <x v="27"/>
          </reference>
          <reference field="6" count="1" selected="0">
            <x v="0"/>
          </reference>
          <reference field="22" count="1" selected="0">
            <x v="33"/>
          </reference>
        </references>
      </pivotArea>
    </format>
    <format dxfId="16491">
      <pivotArea dataOnly="0" labelOnly="1" outline="0" fieldPosition="0">
        <references count="5">
          <reference field="0" count="1" selected="0">
            <x v="11"/>
          </reference>
          <reference field="4" count="1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22" count="1" selected="0">
            <x v="36"/>
          </reference>
        </references>
      </pivotArea>
    </format>
    <format dxfId="16490">
      <pivotArea dataOnly="0" labelOnly="1" outline="0" fieldPosition="0">
        <references count="5">
          <reference field="0" count="1" selected="0">
            <x v="12"/>
          </reference>
          <reference field="4" count="1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22" count="1" selected="0">
            <x v="29"/>
          </reference>
        </references>
      </pivotArea>
    </format>
    <format dxfId="16489">
      <pivotArea dataOnly="0" labelOnly="1" outline="0" fieldPosition="0">
        <references count="5">
          <reference field="0" count="1" selected="0">
            <x v="13"/>
          </reference>
          <reference field="4" count="1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22" count="1" selected="0">
            <x v="26"/>
          </reference>
        </references>
      </pivotArea>
    </format>
    <format dxfId="16488">
      <pivotArea dataOnly="0" labelOnly="1" outline="0" fieldPosition="0">
        <references count="5">
          <reference field="0" count="1" selected="0">
            <x v="14"/>
          </reference>
          <reference field="4" count="1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22" count="1" selected="0">
            <x v="27"/>
          </reference>
        </references>
      </pivotArea>
    </format>
    <format dxfId="16487">
      <pivotArea dataOnly="0" labelOnly="1" outline="0" fieldPosition="0">
        <references count="5">
          <reference field="0" count="1" selected="0">
            <x v="15"/>
          </reference>
          <reference field="4" count="1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22" count="1" selected="0">
            <x v="28"/>
          </reference>
        </references>
      </pivotArea>
    </format>
    <format dxfId="16486">
      <pivotArea dataOnly="0" labelOnly="1" outline="0" fieldPosition="0">
        <references count="5">
          <reference field="0" count="1" selected="0">
            <x v="16"/>
          </reference>
          <reference field="4" count="1">
            <x v="18"/>
          </reference>
          <reference field="5" count="1" selected="0">
            <x v="21"/>
          </reference>
          <reference field="6" count="1" selected="0">
            <x v="0"/>
          </reference>
          <reference field="22" count="1" selected="0">
            <x v="25"/>
          </reference>
        </references>
      </pivotArea>
    </format>
    <format dxfId="16485">
      <pivotArea dataOnly="0" labelOnly="1" outline="0" fieldPosition="0">
        <references count="5">
          <reference field="0" count="1" selected="0">
            <x v="17"/>
          </reference>
          <reference field="4" count="1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22" count="1" selected="0">
            <x v="2"/>
          </reference>
        </references>
      </pivotArea>
    </format>
    <format dxfId="16484">
      <pivotArea dataOnly="0" labelOnly="1" outline="0" fieldPosition="0">
        <references count="5">
          <reference field="0" count="1" selected="0">
            <x v="18"/>
          </reference>
          <reference field="4" count="1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22" count="1" selected="0">
            <x v="61"/>
          </reference>
        </references>
      </pivotArea>
    </format>
    <format dxfId="16483">
      <pivotArea dataOnly="0" labelOnly="1" outline="0" fieldPosition="0">
        <references count="5">
          <reference field="0" count="1" selected="0">
            <x v="19"/>
          </reference>
          <reference field="4" count="1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2" count="1" selected="0">
            <x v="62"/>
          </reference>
        </references>
      </pivotArea>
    </format>
    <format dxfId="16482">
      <pivotArea dataOnly="0" labelOnly="1" outline="0" fieldPosition="0">
        <references count="5">
          <reference field="0" count="1" selected="0">
            <x v="21"/>
          </reference>
          <reference field="4" count="1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22" count="1" selected="0">
            <x v="52"/>
          </reference>
        </references>
      </pivotArea>
    </format>
    <format dxfId="16481">
      <pivotArea dataOnly="0" labelOnly="1" outline="0" fieldPosition="0">
        <references count="5">
          <reference field="0" count="1" selected="0">
            <x v="22"/>
          </reference>
          <reference field="4" count="1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22" count="1" selected="0">
            <x v="15"/>
          </reference>
        </references>
      </pivotArea>
    </format>
    <format dxfId="16480">
      <pivotArea dataOnly="0" labelOnly="1" outline="0" fieldPosition="0">
        <references count="5">
          <reference field="0" count="1" selected="0">
            <x v="23"/>
          </reference>
          <reference field="4" count="1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22" count="1" selected="0">
            <x v="43"/>
          </reference>
        </references>
      </pivotArea>
    </format>
    <format dxfId="16479">
      <pivotArea dataOnly="0" labelOnly="1" outline="0" fieldPosition="0">
        <references count="5">
          <reference field="0" count="1" selected="0">
            <x v="24"/>
          </reference>
          <reference field="4" count="1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22" count="1" selected="0">
            <x v="21"/>
          </reference>
        </references>
      </pivotArea>
    </format>
    <format dxfId="16478">
      <pivotArea dataOnly="0" labelOnly="1" outline="0" fieldPosition="0">
        <references count="5">
          <reference field="0" count="1" selected="0">
            <x v="25"/>
          </reference>
          <reference field="4" count="1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22" count="1" selected="0">
            <x v="22"/>
          </reference>
        </references>
      </pivotArea>
    </format>
    <format dxfId="16477">
      <pivotArea dataOnly="0" labelOnly="1" outline="0" fieldPosition="0">
        <references count="5">
          <reference field="0" count="1" selected="0">
            <x v="26"/>
          </reference>
          <reference field="4" count="1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22" count="1" selected="0">
            <x v="63"/>
          </reference>
        </references>
      </pivotArea>
    </format>
    <format dxfId="16476">
      <pivotArea dataOnly="0" labelOnly="1" outline="0" fieldPosition="0">
        <references count="5">
          <reference field="0" count="1" selected="0">
            <x v="27"/>
          </reference>
          <reference field="4" count="1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22" count="1" selected="0">
            <x v="19"/>
          </reference>
        </references>
      </pivotArea>
    </format>
    <format dxfId="16475">
      <pivotArea dataOnly="0" labelOnly="1" outline="0" fieldPosition="0">
        <references count="5">
          <reference field="0" count="1" selected="0">
            <x v="28"/>
          </reference>
          <reference field="4" count="1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2" count="1" selected="0">
            <x v="51"/>
          </reference>
        </references>
      </pivotArea>
    </format>
    <format dxfId="16474">
      <pivotArea dataOnly="0" labelOnly="1" outline="0" fieldPosition="0">
        <references count="5">
          <reference field="0" count="1" selected="0">
            <x v="29"/>
          </reference>
          <reference field="4" count="1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2" count="1" selected="0">
            <x v="55"/>
          </reference>
        </references>
      </pivotArea>
    </format>
    <format dxfId="16473">
      <pivotArea dataOnly="0" labelOnly="1" outline="0" fieldPosition="0">
        <references count="5">
          <reference field="0" count="1" selected="0">
            <x v="30"/>
          </reference>
          <reference field="4" count="1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16472">
      <pivotArea dataOnly="0" labelOnly="1" outline="0" fieldPosition="0">
        <references count="5">
          <reference field="0" count="1" selected="0">
            <x v="31"/>
          </reference>
          <reference field="4" count="1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16471">
      <pivotArea dataOnly="0" labelOnly="1" outline="0" fieldPosition="0">
        <references count="5">
          <reference field="0" count="1" selected="0">
            <x v="33"/>
          </reference>
          <reference field="4" count="1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16470">
      <pivotArea dataOnly="0" labelOnly="1" outline="0" fieldPosition="0">
        <references count="5">
          <reference field="0" count="1" selected="0">
            <x v="34"/>
          </reference>
          <reference field="4" count="1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2" count="1" selected="0">
            <x v="3"/>
          </reference>
        </references>
      </pivotArea>
    </format>
    <format dxfId="16469">
      <pivotArea dataOnly="0" labelOnly="1" outline="0" fieldPosition="0">
        <references count="5">
          <reference field="0" count="1" selected="0">
            <x v="35"/>
          </reference>
          <reference field="4" count="1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2" count="1" selected="0">
            <x v="23"/>
          </reference>
        </references>
      </pivotArea>
    </format>
    <format dxfId="16468">
      <pivotArea dataOnly="0" labelOnly="1" outline="0" fieldPosition="0">
        <references count="5">
          <reference field="0" count="1" selected="0">
            <x v="36"/>
          </reference>
          <reference field="4" count="1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22" count="1" selected="0">
            <x v="24"/>
          </reference>
        </references>
      </pivotArea>
    </format>
    <format dxfId="16467">
      <pivotArea dataOnly="0" labelOnly="1" outline="0" fieldPosition="0">
        <references count="5">
          <reference field="0" count="1" selected="0">
            <x v="37"/>
          </reference>
          <reference field="4" count="1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22" count="1" selected="0">
            <x v="49"/>
          </reference>
        </references>
      </pivotArea>
    </format>
    <format dxfId="16466">
      <pivotArea dataOnly="0" labelOnly="1" outline="0" fieldPosition="0">
        <references count="5">
          <reference field="0" count="1" selected="0">
            <x v="38"/>
          </reference>
          <reference field="4" count="1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22" count="1" selected="0">
            <x v="8"/>
          </reference>
        </references>
      </pivotArea>
    </format>
    <format dxfId="16465">
      <pivotArea dataOnly="0" labelOnly="1" outline="0" fieldPosition="0">
        <references count="5">
          <reference field="0" count="1" selected="0">
            <x v="39"/>
          </reference>
          <reference field="4" count="1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22" count="1" selected="0">
            <x v="39"/>
          </reference>
        </references>
      </pivotArea>
    </format>
    <format dxfId="16464">
      <pivotArea dataOnly="0" labelOnly="1" outline="0" fieldPosition="0">
        <references count="5">
          <reference field="0" count="1" selected="0">
            <x v="40"/>
          </reference>
          <reference field="4" count="1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22" count="1" selected="0">
            <x v="12"/>
          </reference>
        </references>
      </pivotArea>
    </format>
    <format dxfId="16463">
      <pivotArea dataOnly="0" labelOnly="1" outline="0" fieldPosition="0">
        <references count="5">
          <reference field="0" count="1" selected="0">
            <x v="42"/>
          </reference>
          <reference field="4" count="1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22" count="1" selected="0">
            <x v="32"/>
          </reference>
        </references>
      </pivotArea>
    </format>
    <format dxfId="16462">
      <pivotArea dataOnly="0" labelOnly="1" outline="0" fieldPosition="0">
        <references count="5">
          <reference field="0" count="1" selected="0">
            <x v="43"/>
          </reference>
          <reference field="4" count="1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22" count="1" selected="0">
            <x v="14"/>
          </reference>
        </references>
      </pivotArea>
    </format>
    <format dxfId="16461">
      <pivotArea dataOnly="0" labelOnly="1" outline="0" fieldPosition="0">
        <references count="5">
          <reference field="0" count="1" selected="0">
            <x v="44"/>
          </reference>
          <reference field="4" count="1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22" count="1" selected="0">
            <x v="34"/>
          </reference>
        </references>
      </pivotArea>
    </format>
    <format dxfId="16460">
      <pivotArea dataOnly="0" labelOnly="1" outline="0" fieldPosition="0">
        <references count="5">
          <reference field="0" count="1" selected="0">
            <x v="45"/>
          </reference>
          <reference field="4" count="1">
            <x v="5"/>
          </reference>
          <reference field="5" count="1" selected="0">
            <x v="57"/>
          </reference>
          <reference field="6" count="1" selected="0">
            <x v="6"/>
          </reference>
          <reference field="22" count="1" selected="0">
            <x v="16"/>
          </reference>
        </references>
      </pivotArea>
    </format>
    <format dxfId="16459">
      <pivotArea dataOnly="0" labelOnly="1" outline="0" fieldPosition="0">
        <references count="5">
          <reference field="0" count="1" selected="0">
            <x v="46"/>
          </reference>
          <reference field="4" count="1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22" count="1" selected="0">
            <x v="30"/>
          </reference>
        </references>
      </pivotArea>
    </format>
    <format dxfId="16458">
      <pivotArea dataOnly="0" labelOnly="1" outline="0" fieldPosition="0">
        <references count="5">
          <reference field="0" count="1" selected="0">
            <x v="47"/>
          </reference>
          <reference field="4" count="1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22" count="1" selected="0">
            <x v="40"/>
          </reference>
        </references>
      </pivotArea>
    </format>
    <format dxfId="16457">
      <pivotArea dataOnly="0" labelOnly="1" outline="0" fieldPosition="0">
        <references count="5">
          <reference field="0" count="1" selected="0">
            <x v="51"/>
          </reference>
          <reference field="4" count="1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2" count="1" selected="0">
            <x v="58"/>
          </reference>
        </references>
      </pivotArea>
    </format>
    <format dxfId="16456">
      <pivotArea dataOnly="0" labelOnly="1" outline="0" fieldPosition="0">
        <references count="5">
          <reference field="0" count="1" selected="0">
            <x v="54"/>
          </reference>
          <reference field="4" count="1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22" count="1" selected="0">
            <x v="57"/>
          </reference>
        </references>
      </pivotArea>
    </format>
    <format dxfId="16455">
      <pivotArea dataOnly="0" labelOnly="1" outline="0" fieldPosition="0">
        <references count="5">
          <reference field="0" count="1" selected="0">
            <x v="55"/>
          </reference>
          <reference field="4" count="1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2" count="1" selected="0">
            <x v="50"/>
          </reference>
        </references>
      </pivotArea>
    </format>
    <format dxfId="16454">
      <pivotArea dataOnly="0" labelOnly="1" outline="0" fieldPosition="0">
        <references count="5">
          <reference field="0" count="1" selected="0">
            <x v="56"/>
          </reference>
          <reference field="4" count="1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22" count="1" selected="0">
            <x v="47"/>
          </reference>
        </references>
      </pivotArea>
    </format>
    <format dxfId="16453">
      <pivotArea dataOnly="0" labelOnly="1" outline="0" fieldPosition="0">
        <references count="5">
          <reference field="0" count="1" selected="0">
            <x v="57"/>
          </reference>
          <reference field="4" count="1">
            <x v="32"/>
          </reference>
          <reference field="5" count="1" selected="0">
            <x v="55"/>
          </reference>
          <reference field="6" count="1" selected="0">
            <x v="6"/>
          </reference>
          <reference field="22" count="1" selected="0">
            <x v="9"/>
          </reference>
        </references>
      </pivotArea>
    </format>
    <format dxfId="16452">
      <pivotArea dataOnly="0" labelOnly="1" outline="0" fieldPosition="0">
        <references count="5">
          <reference field="0" count="1" selected="0">
            <x v="58"/>
          </reference>
          <reference field="4" count="1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22" count="1" selected="0">
            <x v="42"/>
          </reference>
        </references>
      </pivotArea>
    </format>
    <format dxfId="16451">
      <pivotArea dataOnly="0" labelOnly="1" outline="0" fieldPosition="0">
        <references count="5">
          <reference field="0" count="1" selected="0">
            <x v="59"/>
          </reference>
          <reference field="4" count="1">
            <x v="36"/>
          </reference>
          <reference field="5" count="1" selected="0">
            <x v="56"/>
          </reference>
          <reference field="6" count="1" selected="0">
            <x v="6"/>
          </reference>
          <reference field="22" count="1" selected="0">
            <x v="10"/>
          </reference>
        </references>
      </pivotArea>
    </format>
    <format dxfId="16450">
      <pivotArea dataOnly="0" labelOnly="1" outline="0" fieldPosition="0">
        <references count="5">
          <reference field="0" count="1" selected="0">
            <x v="60"/>
          </reference>
          <reference field="4" count="1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22" count="1" selected="0">
            <x v="44"/>
          </reference>
        </references>
      </pivotArea>
    </format>
    <format dxfId="16449">
      <pivotArea dataOnly="0" labelOnly="1" outline="0" fieldPosition="0">
        <references count="5">
          <reference field="0" count="1" selected="0">
            <x v="61"/>
          </reference>
          <reference field="4" count="1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2" count="1" selected="0">
            <x v="4"/>
          </reference>
        </references>
      </pivotArea>
    </format>
    <format dxfId="16448">
      <pivotArea dataOnly="0" labelOnly="1" outline="0" fieldPosition="0">
        <references count="5">
          <reference field="0" count="1" selected="0">
            <x v="62"/>
          </reference>
          <reference field="4" count="1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22" count="1" selected="0">
            <x v="5"/>
          </reference>
        </references>
      </pivotArea>
    </format>
    <format dxfId="16447">
      <pivotArea dataOnly="0" labelOnly="1" outline="0" fieldPosition="0">
        <references count="5">
          <reference field="0" count="1" selected="0">
            <x v="65"/>
          </reference>
          <reference field="4" count="1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22" count="1" selected="0">
            <x v="17"/>
          </reference>
        </references>
      </pivotArea>
    </format>
    <format dxfId="16446">
      <pivotArea dataOnly="0" labelOnly="1" outline="0" fieldPosition="0">
        <references count="5">
          <reference field="0" count="1" selected="0">
            <x v="66"/>
          </reference>
          <reference field="4" count="1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2" count="1" selected="0">
            <x v="53"/>
          </reference>
        </references>
      </pivotArea>
    </format>
    <format dxfId="16445">
      <pivotArea dataOnly="0" labelOnly="1" outline="0" fieldPosition="0">
        <references count="5">
          <reference field="0" count="1" selected="0">
            <x v="67"/>
          </reference>
          <reference field="4" count="1">
            <x v="19"/>
          </reference>
          <reference field="5" count="1" selected="0">
            <x v="67"/>
          </reference>
          <reference field="6" count="1" selected="0">
            <x v="12"/>
          </reference>
          <reference field="22" count="1" selected="0">
            <x v="60"/>
          </reference>
        </references>
      </pivotArea>
    </format>
    <format dxfId="16444">
      <pivotArea dataOnly="0" labelOnly="1" outline="0" fieldPosition="0">
        <references count="6">
          <reference field="0" count="1" selected="0">
            <x v="0"/>
          </reference>
          <reference field="3" count="1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2" count="1" selected="0">
            <x v="45"/>
          </reference>
        </references>
      </pivotArea>
    </format>
    <format dxfId="16443">
      <pivotArea dataOnly="0" labelOnly="1" outline="0" fieldPosition="0">
        <references count="6">
          <reference field="0" count="1" selected="0">
            <x v="12"/>
          </reference>
          <reference field="3" count="1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22" count="1" selected="0">
            <x v="29"/>
          </reference>
        </references>
      </pivotArea>
    </format>
    <format dxfId="16442">
      <pivotArea dataOnly="0" labelOnly="1" outline="0" fieldPosition="0">
        <references count="6">
          <reference field="0" count="1" selected="0">
            <x v="13"/>
          </reference>
          <reference field="3" count="1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22" count="1" selected="0">
            <x v="26"/>
          </reference>
        </references>
      </pivotArea>
    </format>
    <format dxfId="16441">
      <pivotArea dataOnly="0" labelOnly="1" outline="0" fieldPosition="0">
        <references count="6">
          <reference field="0" count="1" selected="0">
            <x v="19"/>
          </reference>
          <reference field="3" count="1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2" count="1" selected="0">
            <x v="62"/>
          </reference>
        </references>
      </pivotArea>
    </format>
    <format dxfId="16440">
      <pivotArea dataOnly="0" labelOnly="1" outline="0" fieldPosition="0">
        <references count="6">
          <reference field="0" count="1" selected="0">
            <x v="20"/>
          </reference>
          <reference field="3" count="1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22" count="1" selected="0">
            <x v="56"/>
          </reference>
        </references>
      </pivotArea>
    </format>
    <format dxfId="16439">
      <pivotArea dataOnly="0" labelOnly="1" outline="0" fieldPosition="0">
        <references count="6">
          <reference field="0" count="1" selected="0">
            <x v="47"/>
          </reference>
          <reference field="3" count="1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22" count="1" selected="0">
            <x v="40"/>
          </reference>
        </references>
      </pivotArea>
    </format>
    <format dxfId="16438">
      <pivotArea dataOnly="0" labelOnly="1" outline="0" fieldPosition="0">
        <references count="6">
          <reference field="0" count="1" selected="0">
            <x v="48"/>
          </reference>
          <reference field="3" count="1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22" count="1" selected="0">
            <x v="40"/>
          </reference>
        </references>
      </pivotArea>
    </format>
    <format dxfId="16437">
      <pivotArea dataOnly="0" labelOnly="1" outline="0" fieldPosition="0">
        <references count="6">
          <reference field="0" count="1" selected="0">
            <x v="51"/>
          </reference>
          <reference field="3" count="1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2" count="1" selected="0">
            <x v="58"/>
          </reference>
        </references>
      </pivotArea>
    </format>
    <format dxfId="16436">
      <pivotArea dataOnly="0" labelOnly="1" outline="0" fieldPosition="0">
        <references count="6">
          <reference field="0" count="1" selected="0">
            <x v="53"/>
          </reference>
          <reference field="3" count="1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22" count="1" selected="0">
            <x v="20"/>
          </reference>
        </references>
      </pivotArea>
    </format>
    <format dxfId="16435">
      <pivotArea dataOnly="0" labelOnly="1" outline="0" fieldPosition="0">
        <references count="6">
          <reference field="0" count="1" selected="0">
            <x v="54"/>
          </reference>
          <reference field="3" count="1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22" count="1" selected="0">
            <x v="57"/>
          </reference>
        </references>
      </pivotArea>
    </format>
    <format dxfId="16434">
      <pivotArea dataOnly="0" labelOnly="1" outline="0" fieldPosition="0">
        <references count="6">
          <reference field="0" count="1" selected="0">
            <x v="55"/>
          </reference>
          <reference field="3" count="1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2" count="1" selected="0">
            <x v="50"/>
          </reference>
        </references>
      </pivotArea>
    </format>
    <format dxfId="16433">
      <pivotArea dataOnly="0" labelOnly="1" outline="0" fieldPosition="0">
        <references count="6">
          <reference field="0" count="1" selected="0">
            <x v="56"/>
          </reference>
          <reference field="3" count="1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22" count="1" selected="0">
            <x v="47"/>
          </reference>
        </references>
      </pivotArea>
    </format>
    <format dxfId="16432">
      <pivotArea dataOnly="0" labelOnly="1" outline="0" fieldPosition="0">
        <references count="6">
          <reference field="0" count="1" selected="0">
            <x v="57"/>
          </reference>
          <reference field="3" count="1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6"/>
          </reference>
          <reference field="22" count="1" selected="0">
            <x v="9"/>
          </reference>
        </references>
      </pivotArea>
    </format>
    <format dxfId="16431">
      <pivotArea dataOnly="0" labelOnly="1" outline="0" fieldPosition="0">
        <references count="6">
          <reference field="0" count="1" selected="0">
            <x v="65"/>
          </reference>
          <reference field="3" count="1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22" count="1" selected="0">
            <x v="17"/>
          </reference>
        </references>
      </pivotArea>
    </format>
    <format dxfId="16430">
      <pivotArea dataOnly="0" labelOnly="1" outline="0" fieldPosition="0">
        <references count="6">
          <reference field="0" count="1" selected="0">
            <x v="66"/>
          </reference>
          <reference field="3" count="1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2" count="1" selected="0">
            <x v="53"/>
          </reference>
        </references>
      </pivotArea>
    </format>
    <format dxfId="16429">
      <pivotArea dataOnly="0" labelOnly="1" outline="0" fieldPosition="0">
        <references count="7">
          <reference field="0" count="1" selected="0">
            <x v="0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2" count="1" selected="0">
            <x v="45"/>
          </reference>
        </references>
      </pivotArea>
    </format>
    <format dxfId="16428">
      <pivotArea dataOnly="0" labelOnly="1" outline="0" fieldPosition="0">
        <references count="7">
          <reference field="0" count="1" selected="0">
            <x v="28"/>
          </reference>
          <reference field="1" count="1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2" count="1" selected="0">
            <x v="51"/>
          </reference>
        </references>
      </pivotArea>
    </format>
    <format dxfId="16427">
      <pivotArea dataOnly="0" labelOnly="1" outline="0" fieldPosition="0">
        <references count="7">
          <reference field="0" count="1" selected="0">
            <x v="29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2" count="1" selected="0">
            <x v="55"/>
          </reference>
        </references>
      </pivotArea>
    </format>
    <format dxfId="16426">
      <pivotArea dataOnly="0" labelOnly="1" outline="0" fieldPosition="0">
        <references count="7">
          <reference field="0" count="1" selected="0">
            <x v="30"/>
          </reference>
          <reference field="1" count="1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2" count="1" selected="0">
            <x v="46"/>
          </reference>
        </references>
      </pivotArea>
    </format>
    <format dxfId="16425">
      <pivotArea dataOnly="0" labelOnly="1" outline="0" fieldPosition="0">
        <references count="7">
          <reference field="0" count="1" selected="0">
            <x v="34"/>
          </reference>
          <reference field="1" count="1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2" count="1" selected="0">
            <x v="3"/>
          </reference>
        </references>
      </pivotArea>
    </format>
    <format dxfId="16424">
      <pivotArea dataOnly="0" labelOnly="1" outline="0" fieldPosition="0">
        <references count="7">
          <reference field="0" count="1" selected="0">
            <x v="35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2" count="1" selected="0">
            <x v="23"/>
          </reference>
        </references>
      </pivotArea>
    </format>
    <format dxfId="16423">
      <pivotArea dataOnly="0" labelOnly="1" outline="0" fieldPosition="0">
        <references count="7">
          <reference field="0" count="1" selected="0">
            <x v="61"/>
          </reference>
          <reference field="1" count="1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2" count="1" selected="0">
            <x v="4"/>
          </reference>
        </references>
      </pivotArea>
    </format>
    <format dxfId="16422">
      <pivotArea dataOnly="0" labelOnly="1" outline="0" fieldPosition="0">
        <references count="7">
          <reference field="0" count="1" selected="0">
            <x v="66"/>
          </reference>
          <reference field="1" count="1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2" count="1" selected="0">
            <x v="53"/>
          </reference>
        </references>
      </pivotArea>
    </format>
    <format dxfId="16421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0" count="1">
            <x v="1"/>
          </reference>
          <reference field="22" count="1" selected="0">
            <x v="45"/>
          </reference>
        </references>
      </pivotArea>
    </format>
    <format dxfId="16420">
      <pivotArea dataOnly="0" labelOnly="1" outline="0" fieldPosition="0">
        <references count="8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21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25"/>
          </reference>
        </references>
      </pivotArea>
    </format>
    <format dxfId="16419">
      <pivotArea dataOnly="0" labelOnly="1" outline="0" fieldPosition="0">
        <references count="8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0" count="1">
            <x v="4"/>
          </reference>
          <reference field="22" count="1" selected="0">
            <x v="62"/>
          </reference>
        </references>
      </pivotArea>
    </format>
    <format dxfId="16418">
      <pivotArea dataOnly="0" labelOnly="1" outline="0" fieldPosition="0">
        <references count="8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6"/>
          </reference>
        </references>
      </pivotArea>
    </format>
    <format dxfId="16417">
      <pivotArea dataOnly="0" labelOnly="1" outline="0" fieldPosition="0">
        <references count="8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20" count="1">
            <x v="4"/>
          </reference>
          <reference field="22" count="1" selected="0">
            <x v="21"/>
          </reference>
        </references>
      </pivotArea>
    </format>
    <format dxfId="16416">
      <pivotArea dataOnly="0" labelOnly="1" outline="0" fieldPosition="0">
        <references count="8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0" count="1">
            <x v="2"/>
          </reference>
          <reference field="22" count="1" selected="0">
            <x v="51"/>
          </reference>
        </references>
      </pivotArea>
    </format>
    <format dxfId="16415">
      <pivotArea dataOnly="0" labelOnly="1" outline="0" fieldPosition="0">
        <references count="8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5"/>
          </reference>
        </references>
      </pivotArea>
    </format>
    <format dxfId="16414">
      <pivotArea dataOnly="0" labelOnly="1" outline="0" fieldPosition="0">
        <references count="8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0" count="1">
            <x v="0"/>
          </reference>
          <reference field="22" count="1" selected="0">
            <x v="46"/>
          </reference>
        </references>
      </pivotArea>
    </format>
    <format dxfId="16413">
      <pivotArea dataOnly="0" labelOnly="1" outline="0" fieldPosition="0">
        <references count="8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0" count="1">
            <x v="2"/>
          </reference>
          <reference field="22" count="1" selected="0">
            <x v="3"/>
          </reference>
        </references>
      </pivotArea>
    </format>
    <format dxfId="16412">
      <pivotArea dataOnly="0" labelOnly="1" outline="0" fieldPosition="0">
        <references count="8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0" count="1">
            <x v="1"/>
          </reference>
          <reference field="22" count="1" selected="0">
            <x v="23"/>
          </reference>
        </references>
      </pivotArea>
    </format>
    <format dxfId="16411">
      <pivotArea dataOnly="0" labelOnly="1" outline="0" fieldPosition="0">
        <references count="8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0" count="1">
            <x v="4"/>
          </reference>
          <reference field="22" count="1" selected="0">
            <x v="58"/>
          </reference>
        </references>
      </pivotArea>
    </format>
    <format dxfId="16410">
      <pivotArea dataOnly="0" labelOnly="1" outline="0" fieldPosition="0">
        <references count="8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0"/>
          </reference>
        </references>
      </pivotArea>
    </format>
    <format dxfId="16409">
      <pivotArea dataOnly="0" labelOnly="1" outline="0" fieldPosition="0">
        <references count="8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6"/>
          </reference>
          <reference field="20" count="1">
            <x v="4"/>
          </reference>
          <reference field="22" count="1" selected="0">
            <x v="9"/>
          </reference>
        </references>
      </pivotArea>
    </format>
    <format dxfId="16408">
      <pivotArea dataOnly="0" labelOnly="1" outline="0" fieldPosition="0">
        <references count="8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42"/>
          </reference>
        </references>
      </pivotArea>
    </format>
    <format dxfId="16407">
      <pivotArea dataOnly="0" labelOnly="1" outline="0" fieldPosition="0">
        <references count="8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0" count="1">
            <x v="2"/>
          </reference>
          <reference field="22" count="1" selected="0">
            <x v="4"/>
          </reference>
        </references>
      </pivotArea>
    </format>
    <format dxfId="16406">
      <pivotArea dataOnly="0" labelOnly="1" outline="0" fieldPosition="0">
        <references count="8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0" count="1">
            <x v="3"/>
          </reference>
          <reference field="22" count="1" selected="0">
            <x v="53"/>
          </reference>
        </references>
      </pivotArea>
    </format>
    <format dxfId="16405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4"/>
          </reference>
          <reference field="22" count="1" selected="0">
            <x v="45"/>
          </reference>
        </references>
      </pivotArea>
    </format>
    <format dxfId="16404">
      <pivotArea dataOnly="0" labelOnly="1" outline="0" fieldPosition="0">
        <references count="9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40"/>
          </reference>
          <reference field="22" count="1" selected="0">
            <x v="11"/>
          </reference>
        </references>
      </pivotArea>
    </format>
    <format dxfId="16403">
      <pivotArea dataOnly="0" labelOnly="1" outline="0" fieldPosition="0">
        <references count="9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5"/>
          </reference>
          <reference field="22" count="1" selected="0">
            <x v="31"/>
          </reference>
        </references>
      </pivotArea>
    </format>
    <format dxfId="16402">
      <pivotArea dataOnly="0" labelOnly="1" outline="0" fieldPosition="0">
        <references count="9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7"/>
          </reference>
          <reference field="22" count="1" selected="0">
            <x v="7"/>
          </reference>
        </references>
      </pivotArea>
    </format>
    <format dxfId="16401">
      <pivotArea dataOnly="0" labelOnly="1" outline="0" fieldPosition="0">
        <references count="9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8"/>
          </reference>
          <reference field="22" count="1" selected="0">
            <x v="37"/>
          </reference>
        </references>
      </pivotArea>
    </format>
    <format dxfId="16400">
      <pivotArea dataOnly="0" labelOnly="1" outline="0" fieldPosition="0">
        <references count="9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3"/>
          </reference>
          <reference field="22" count="1" selected="0">
            <x v="38"/>
          </reference>
        </references>
      </pivotArea>
    </format>
    <format dxfId="16399">
      <pivotArea dataOnly="0" labelOnly="1" outline="0" fieldPosition="0">
        <references count="9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0"/>
          </reference>
          <reference field="22" count="1" selected="0">
            <x v="13"/>
          </reference>
        </references>
      </pivotArea>
    </format>
    <format dxfId="16398">
      <pivotArea dataOnly="0" labelOnly="1" outline="0" fieldPosition="0">
        <references count="9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6"/>
          </reference>
          <reference field="22" count="1" selected="0">
            <x v="35"/>
          </reference>
        </references>
      </pivotArea>
    </format>
    <format dxfId="16397">
      <pivotArea dataOnly="0" labelOnly="1" outline="0" fieldPosition="0">
        <references count="9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2"/>
          </reference>
          <reference field="5" count="1" selected="0">
            <x v="27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5"/>
          </reference>
          <reference field="22" count="1" selected="0">
            <x v="33"/>
          </reference>
        </references>
      </pivotArea>
    </format>
    <format dxfId="16396">
      <pivotArea dataOnly="0" labelOnly="1" outline="0" fieldPosition="0">
        <references count="9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4"/>
          </reference>
          <reference field="22" count="1" selected="0">
            <x v="36"/>
          </reference>
        </references>
      </pivotArea>
    </format>
    <format dxfId="16395">
      <pivotArea dataOnly="0" labelOnly="1" outline="0" fieldPosition="0">
        <references count="9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8"/>
          </reference>
          <reference field="22" count="1" selected="0">
            <x v="29"/>
          </reference>
        </references>
      </pivotArea>
    </format>
    <format dxfId="16394">
      <pivotArea dataOnly="0" labelOnly="1" outline="0" fieldPosition="0">
        <references count="9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"/>
          </reference>
          <reference field="22" count="1" selected="0">
            <x v="26"/>
          </reference>
        </references>
      </pivotArea>
    </format>
    <format dxfId="16393">
      <pivotArea dataOnly="0" labelOnly="1" outline="0" fieldPosition="0">
        <references count="9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"/>
          </reference>
          <reference field="22" count="1" selected="0">
            <x v="27"/>
          </reference>
        </references>
      </pivotArea>
    </format>
    <format dxfId="16392">
      <pivotArea dataOnly="0" labelOnly="1" outline="0" fieldPosition="0">
        <references count="9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8"/>
          </reference>
          <reference field="22" count="1" selected="0">
            <x v="28"/>
          </reference>
        </references>
      </pivotArea>
    </format>
    <format dxfId="16391">
      <pivotArea dataOnly="0" labelOnly="1" outline="0" fieldPosition="0">
        <references count="9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21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9"/>
          </reference>
          <reference field="22" count="1" selected="0">
            <x v="25"/>
          </reference>
        </references>
      </pivotArea>
    </format>
    <format dxfId="16390">
      <pivotArea dataOnly="0" labelOnly="1" outline="0" fieldPosition="0">
        <references count="9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9"/>
          </reference>
          <reference field="22" count="1" selected="0">
            <x v="2"/>
          </reference>
        </references>
      </pivotArea>
    </format>
    <format dxfId="16389">
      <pivotArea dataOnly="0" labelOnly="1" outline="0" fieldPosition="0">
        <references count="9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11"/>
          </reference>
          <reference field="22" count="1" selected="0">
            <x v="61"/>
          </reference>
        </references>
      </pivotArea>
    </format>
    <format dxfId="16388">
      <pivotArea dataOnly="0" labelOnly="1" outline="0" fieldPosition="0">
        <references count="9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9"/>
          </reference>
          <reference field="22" count="1" selected="0">
            <x v="62"/>
          </reference>
        </references>
      </pivotArea>
    </format>
    <format dxfId="16387">
      <pivotArea dataOnly="0" labelOnly="1" outline="0" fieldPosition="0">
        <references count="9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9"/>
          </reference>
          <reference field="22" count="1" selected="0">
            <x v="56"/>
          </reference>
        </references>
      </pivotArea>
    </format>
    <format dxfId="16386">
      <pivotArea dataOnly="0" labelOnly="1" outline="0" fieldPosition="0">
        <references count="9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2"/>
          </reference>
          <reference field="22" count="1" selected="0">
            <x v="52"/>
          </reference>
        </references>
      </pivotArea>
    </format>
    <format dxfId="16385">
      <pivotArea dataOnly="0" labelOnly="1" outline="0" fieldPosition="0">
        <references count="9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0"/>
          </reference>
          <reference field="22" count="1" selected="0">
            <x v="15"/>
          </reference>
        </references>
      </pivotArea>
    </format>
    <format dxfId="16384">
      <pivotArea dataOnly="0" labelOnly="1" outline="0" fieldPosition="0">
        <references count="9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4"/>
          </reference>
          <reference field="22" count="1" selected="0">
            <x v="43"/>
          </reference>
        </references>
      </pivotArea>
    </format>
    <format dxfId="16383">
      <pivotArea dataOnly="0" labelOnly="1" outline="0" fieldPosition="0">
        <references count="9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36"/>
          </reference>
          <reference field="22" count="1" selected="0">
            <x v="21"/>
          </reference>
        </references>
      </pivotArea>
    </format>
    <format dxfId="16382">
      <pivotArea dataOnly="0" labelOnly="1" outline="0" fieldPosition="0">
        <references count="9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10"/>
          </reference>
          <reference field="22" count="1" selected="0">
            <x v="22"/>
          </reference>
        </references>
      </pivotArea>
    </format>
    <format dxfId="16381">
      <pivotArea dataOnly="0" labelOnly="1" outline="0" fieldPosition="0">
        <references count="9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19"/>
          </reference>
          <reference field="22" count="1" selected="0">
            <x v="63"/>
          </reference>
        </references>
      </pivotArea>
    </format>
    <format dxfId="16380">
      <pivotArea dataOnly="0" labelOnly="1" outline="0" fieldPosition="0">
        <references count="9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12"/>
          </reference>
          <reference field="22" count="1" selected="0">
            <x v="19"/>
          </reference>
        </references>
      </pivotArea>
    </format>
    <format dxfId="16379">
      <pivotArea dataOnly="0" labelOnly="1" outline="0" fieldPosition="0">
        <references count="9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20" count="1" selected="0">
            <x v="2"/>
          </reference>
          <reference field="21" count="1">
            <x v="37"/>
          </reference>
          <reference field="22" count="1" selected="0">
            <x v="51"/>
          </reference>
        </references>
      </pivotArea>
    </format>
    <format dxfId="16378">
      <pivotArea dataOnly="0" labelOnly="1" outline="0" fieldPosition="0">
        <references count="9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4"/>
          </reference>
          <reference field="22" count="1" selected="0">
            <x v="55"/>
          </reference>
        </references>
      </pivotArea>
    </format>
    <format dxfId="16377">
      <pivotArea dataOnly="0" labelOnly="1" outline="0" fieldPosition="0">
        <references count="9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20" count="1" selected="0">
            <x v="0"/>
          </reference>
          <reference field="21" count="1">
            <x v="43"/>
          </reference>
          <reference field="22" count="1" selected="0">
            <x v="46"/>
          </reference>
        </references>
      </pivotArea>
    </format>
    <format dxfId="16376">
      <pivotArea dataOnly="0" labelOnly="1" outline="0" fieldPosition="0">
        <references count="9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20" count="1" selected="0">
            <x v="2"/>
          </reference>
          <reference field="21" count="1">
            <x v="13"/>
          </reference>
          <reference field="22" count="1" selected="0">
            <x v="3"/>
          </reference>
        </references>
      </pivotArea>
    </format>
    <format dxfId="16375">
      <pivotArea dataOnly="0" labelOnly="1" outline="0" fieldPosition="0">
        <references count="9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6"/>
          </reference>
          <reference field="22" count="1" selected="0">
            <x v="23"/>
          </reference>
        </references>
      </pivotArea>
    </format>
    <format dxfId="16374">
      <pivotArea dataOnly="0" labelOnly="1" outline="0" fieldPosition="0">
        <references count="9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7"/>
          </reference>
          <reference field="22" count="1" selected="0">
            <x v="24"/>
          </reference>
        </references>
      </pivotArea>
    </format>
    <format dxfId="16373">
      <pivotArea dataOnly="0" labelOnly="1" outline="0" fieldPosition="0">
        <references count="9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4"/>
          </reference>
          <reference field="22" count="1" selected="0">
            <x v="49"/>
          </reference>
        </references>
      </pivotArea>
    </format>
    <format dxfId="16372">
      <pivotArea dataOnly="0" labelOnly="1" outline="0" fieldPosition="0">
        <references count="9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7"/>
          </reference>
          <reference field="22" count="1" selected="0">
            <x v="12"/>
          </reference>
        </references>
      </pivotArea>
    </format>
    <format dxfId="16371">
      <pivotArea dataOnly="0" labelOnly="1" outline="0" fieldPosition="0">
        <references count="9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21"/>
          </reference>
          <reference field="22" count="1" selected="0">
            <x v="32"/>
          </reference>
        </references>
      </pivotArea>
    </format>
    <format dxfId="16370">
      <pivotArea dataOnly="0" labelOnly="1" outline="0" fieldPosition="0">
        <references count="9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33"/>
          </reference>
          <reference field="22" count="1" selected="0">
            <x v="14"/>
          </reference>
        </references>
      </pivotArea>
    </format>
    <format dxfId="16369">
      <pivotArea dataOnly="0" labelOnly="1" outline="0" fieldPosition="0">
        <references count="9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"/>
          </reference>
          <reference field="22" count="1" selected="0">
            <x v="34"/>
          </reference>
        </references>
      </pivotArea>
    </format>
    <format dxfId="16368">
      <pivotArea dataOnly="0" labelOnly="1" outline="0" fieldPosition="0">
        <references count="9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6"/>
          </reference>
          <reference field="20" count="1" selected="0">
            <x v="1"/>
          </reference>
          <reference field="21" count="1">
            <x v="15"/>
          </reference>
          <reference field="22" count="1" selected="0">
            <x v="16"/>
          </reference>
        </references>
      </pivotArea>
    </format>
    <format dxfId="16367">
      <pivotArea dataOnly="0" labelOnly="1" outline="0" fieldPosition="0">
        <references count="9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20" count="1" selected="0">
            <x v="1"/>
          </reference>
          <reference field="21" count="1">
            <x v="18"/>
          </reference>
          <reference field="22" count="1" selected="0">
            <x v="40"/>
          </reference>
        </references>
      </pivotArea>
    </format>
    <format dxfId="16366">
      <pivotArea dataOnly="0" labelOnly="1" outline="0" fieldPosition="0">
        <references count="9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20" count="1" selected="0">
            <x v="4"/>
          </reference>
          <reference field="21" count="1">
            <x v="8"/>
          </reference>
          <reference field="22" count="1" selected="0">
            <x v="58"/>
          </reference>
        </references>
      </pivotArea>
    </format>
    <format dxfId="16365">
      <pivotArea dataOnly="0" labelOnly="1" outline="0" fieldPosition="0">
        <references count="9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20" count="1" selected="0">
            <x v="4"/>
          </reference>
          <reference field="21" count="1">
            <x v="9"/>
          </reference>
          <reference field="22" count="1" selected="0">
            <x v="59"/>
          </reference>
        </references>
      </pivotArea>
    </format>
    <format dxfId="16364">
      <pivotArea dataOnly="0" labelOnly="1" outline="0" fieldPosition="0">
        <references count="9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20" count="1" selected="0">
            <x v="4"/>
          </reference>
          <reference field="21" count="1">
            <x v="24"/>
          </reference>
          <reference field="22" count="1" selected="0">
            <x v="20"/>
          </reference>
        </references>
      </pivotArea>
    </format>
    <format dxfId="16363">
      <pivotArea dataOnly="0" labelOnly="1" outline="0" fieldPosition="0">
        <references count="9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20" count="1" selected="0">
            <x v="4"/>
          </reference>
          <reference field="21" count="1">
            <x v="26"/>
          </reference>
          <reference field="22" count="1" selected="0">
            <x v="57"/>
          </reference>
        </references>
      </pivotArea>
    </format>
    <format dxfId="16362">
      <pivotArea dataOnly="0" labelOnly="1" outline="0" fieldPosition="0">
        <references count="9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27"/>
          </reference>
          <reference field="22" count="1" selected="0">
            <x v="50"/>
          </reference>
        </references>
      </pivotArea>
    </format>
    <format dxfId="16361">
      <pivotArea dataOnly="0" labelOnly="1" outline="0" fieldPosition="0">
        <references count="9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1"/>
          </reference>
          <reference field="22" count="1" selected="0">
            <x v="47"/>
          </reference>
        </references>
      </pivotArea>
    </format>
    <format dxfId="16360">
      <pivotArea dataOnly="0" labelOnly="1" outline="0" fieldPosition="0">
        <references count="9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6"/>
          </reference>
          <reference field="20" count="1" selected="0">
            <x v="4"/>
          </reference>
          <reference field="21" count="1">
            <x v="32"/>
          </reference>
          <reference field="22" count="1" selected="0">
            <x v="9"/>
          </reference>
        </references>
      </pivotArea>
    </format>
    <format dxfId="16359">
      <pivotArea dataOnly="0" labelOnly="1" outline="0" fieldPosition="0">
        <references count="9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5"/>
          </reference>
          <reference field="22" count="1" selected="0">
            <x v="42"/>
          </reference>
        </references>
      </pivotArea>
    </format>
    <format dxfId="16358">
      <pivotArea dataOnly="0" labelOnly="1" outline="0" fieldPosition="0">
        <references count="9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6"/>
          </reference>
          <reference field="20" count="1" selected="0">
            <x v="3"/>
          </reference>
          <reference field="21" count="1">
            <x v="23"/>
          </reference>
          <reference field="22" count="1" selected="0">
            <x v="10"/>
          </reference>
        </references>
      </pivotArea>
    </format>
    <format dxfId="16357">
      <pivotArea dataOnly="0" labelOnly="1" outline="0" fieldPosition="0">
        <references count="9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39"/>
          </reference>
          <reference field="22" count="1" selected="0">
            <x v="44"/>
          </reference>
        </references>
      </pivotArea>
    </format>
    <format dxfId="16356">
      <pivotArea dataOnly="0" labelOnly="1" outline="0" fieldPosition="0">
        <references count="9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20" count="1" selected="0">
            <x v="2"/>
          </reference>
          <reference field="21" count="1">
            <x v="30"/>
          </reference>
          <reference field="22" count="1" selected="0">
            <x v="4"/>
          </reference>
        </references>
      </pivotArea>
    </format>
    <format dxfId="16355">
      <pivotArea dataOnly="0" labelOnly="1" outline="0" fieldPosition="0">
        <references count="9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20" count="1" selected="0">
            <x v="2"/>
          </reference>
          <reference field="21" count="1">
            <x v="13"/>
          </reference>
          <reference field="22" count="1" selected="0">
            <x v="17"/>
          </reference>
        </references>
      </pivotArea>
    </format>
    <format dxfId="16354">
      <pivotArea dataOnly="0" labelOnly="1" outline="0" fieldPosition="0">
        <references count="9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20" count="1" selected="0">
            <x v="3"/>
          </reference>
          <reference field="21" count="1">
            <x v="5"/>
          </reference>
          <reference field="22" count="1" selected="0">
            <x v="53"/>
          </reference>
        </references>
      </pivotArea>
    </format>
    <format dxfId="16353">
      <pivotArea dataOnly="0" labelOnly="1" outline="0" fieldPosition="0">
        <references count="9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2"/>
          </reference>
          <reference field="20" count="1" selected="0">
            <x v="3"/>
          </reference>
          <reference field="21" count="1">
            <x v="42"/>
          </reference>
          <reference field="22" count="1" selected="0">
            <x v="60"/>
          </reference>
        </references>
      </pivotArea>
    </format>
    <format dxfId="16352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16351">
      <pivotArea dataOnly="0" labelOnly="1" outline="0" fieldPosition="0">
        <references count="10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16350">
      <pivotArea dataOnly="0" labelOnly="1" outline="0" fieldPosition="0">
        <references count="10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16349">
      <pivotArea dataOnly="0" labelOnly="1" outline="0" fieldPosition="0">
        <references count="10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16348">
      <pivotArea dataOnly="0" labelOnly="1" outline="0" fieldPosition="0">
        <references count="10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16347">
      <pivotArea dataOnly="0" labelOnly="1" outline="0" fieldPosition="0">
        <references count="10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16346">
      <pivotArea dataOnly="0" labelOnly="1" outline="0" fieldPosition="0">
        <references count="10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16345">
      <pivotArea dataOnly="0" labelOnly="1" outline="0" fieldPosition="0">
        <references count="10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16344">
      <pivotArea dataOnly="0" labelOnly="1" outline="0" fieldPosition="0">
        <references count="10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16343">
      <pivotArea dataOnly="0" labelOnly="1" outline="0" fieldPosition="0">
        <references count="10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12" count="1">
            <x v="1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16342">
      <pivotArea dataOnly="0" labelOnly="1" outline="0" fieldPosition="0">
        <references count="10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16341">
      <pivotArea dataOnly="0" labelOnly="1" outline="0" fieldPosition="0">
        <references count="10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16340">
      <pivotArea dataOnly="0" labelOnly="1" outline="0" fieldPosition="0">
        <references count="10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16339">
      <pivotArea dataOnly="0" labelOnly="1" outline="0" fieldPosition="0">
        <references count="10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21"/>
          </reference>
          <reference field="6" count="1" selected="0">
            <x v="0"/>
          </reference>
          <reference field="12" count="1">
            <x v="6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16338">
      <pivotArea dataOnly="0" labelOnly="1" outline="0" fieldPosition="0">
        <references count="10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61"/>
          </reference>
        </references>
      </pivotArea>
    </format>
    <format dxfId="16337">
      <pivotArea dataOnly="0" labelOnly="1" outline="0" fieldPosition="0">
        <references count="10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62"/>
          </reference>
        </references>
      </pivotArea>
    </format>
    <format dxfId="16336">
      <pivotArea dataOnly="0" labelOnly="1" outline="0" fieldPosition="0">
        <references count="10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16335">
      <pivotArea dataOnly="0" labelOnly="1" outline="0" fieldPosition="0">
        <references count="10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12" count="1">
            <x v="6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16334">
      <pivotArea dataOnly="0" labelOnly="1" outline="0" fieldPosition="0">
        <references count="10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16333">
      <pivotArea dataOnly="0" labelOnly="1" outline="0" fieldPosition="0">
        <references count="10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16332">
      <pivotArea dataOnly="0" labelOnly="1" outline="0" fieldPosition="0">
        <references count="10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16331">
      <pivotArea dataOnly="0" labelOnly="1" outline="0" fieldPosition="0">
        <references count="10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16330">
      <pivotArea dataOnly="0" labelOnly="1" outline="0" fieldPosition="0">
        <references count="10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12" count="1">
            <x v="6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3"/>
          </reference>
        </references>
      </pivotArea>
    </format>
    <format dxfId="16329">
      <pivotArea dataOnly="0" labelOnly="1" outline="0" fieldPosition="0">
        <references count="10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16328">
      <pivotArea dataOnly="0" labelOnly="1" outline="0" fieldPosition="0">
        <references count="10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16327">
      <pivotArea dataOnly="0" labelOnly="1" outline="0" fieldPosition="0">
        <references count="10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12" count="1">
            <x v="2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6326">
      <pivotArea dataOnly="0" labelOnly="1" outline="0" fieldPosition="0">
        <references count="10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12" count="1">
            <x v="3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6325">
      <pivotArea dataOnly="0" labelOnly="1" outline="0" fieldPosition="0">
        <references count="10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12" count="1">
            <x v="5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6324">
      <pivotArea dataOnly="0" labelOnly="1" outline="0" fieldPosition="0">
        <references count="10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16323">
      <pivotArea dataOnly="0" labelOnly="1" outline="0" fieldPosition="0">
        <references count="10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16322">
      <pivotArea dataOnly="0" labelOnly="1" outline="0" fieldPosition="0">
        <references count="10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16321">
      <pivotArea dataOnly="0" labelOnly="1" outline="0" fieldPosition="0">
        <references count="10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16320">
      <pivotArea dataOnly="0" labelOnly="1" outline="0" fieldPosition="0">
        <references count="10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16319">
      <pivotArea dataOnly="0" labelOnly="1" outline="0" fieldPosition="0">
        <references count="10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12" count="1">
            <x v="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16318">
      <pivotArea dataOnly="0" labelOnly="1" outline="0" fieldPosition="0">
        <references count="10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16317">
      <pivotArea dataOnly="0" labelOnly="1" outline="0" fieldPosition="0">
        <references count="10">
          <reference field="0" count="1" selected="0">
            <x v="4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16316">
      <pivotArea dataOnly="0" labelOnly="1" outline="0" fieldPosition="0">
        <references count="10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12" count="1">
            <x v="6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16315">
      <pivotArea dataOnly="0" labelOnly="1" outline="0" fieldPosition="0">
        <references count="10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16314">
      <pivotArea dataOnly="0" labelOnly="1" outline="0" fieldPosition="0">
        <references count="10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12" count="1">
            <x v="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16313">
      <pivotArea dataOnly="0" labelOnly="1" outline="0" fieldPosition="0">
        <references count="10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12" count="1">
            <x v="6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6312">
      <pivotArea dataOnly="0" labelOnly="1" outline="0" fieldPosition="0">
        <references count="10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6311">
      <pivotArea dataOnly="0" labelOnly="1" outline="0" fieldPosition="0">
        <references count="10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6310">
      <pivotArea dataOnly="0" labelOnly="1" outline="0" fieldPosition="0">
        <references count="10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16309">
      <pivotArea dataOnly="0" labelOnly="1" outline="0" fieldPosition="0">
        <references count="10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12" count="1">
            <x v="2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16308">
      <pivotArea dataOnly="0" labelOnly="1" outline="0" fieldPosition="0">
        <references count="10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16307">
      <pivotArea dataOnly="0" labelOnly="1" outline="0" fieldPosition="0">
        <references count="10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12" count="1">
            <x v="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16306">
      <pivotArea dataOnly="0" labelOnly="1" outline="0" fieldPosition="0">
        <references count="10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16305">
      <pivotArea dataOnly="0" labelOnly="1" outline="0" fieldPosition="0">
        <references count="10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12" count="1">
            <x v="2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16304">
      <pivotArea dataOnly="0" labelOnly="1" outline="0" fieldPosition="0">
        <references count="10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6"/>
          </reference>
          <reference field="12" count="1">
            <x v="6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16303">
      <pivotArea dataOnly="0" labelOnly="1" outline="0" fieldPosition="0">
        <references count="10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16302">
      <pivotArea dataOnly="0" labelOnly="1" outline="0" fieldPosition="0">
        <references count="10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6"/>
          </reference>
          <reference field="12" count="1">
            <x v="6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16301">
      <pivotArea dataOnly="0" labelOnly="1" outline="0" fieldPosition="0">
        <references count="10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12" count="1">
            <x v="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16300">
      <pivotArea dataOnly="0" labelOnly="1" outline="0" fieldPosition="0">
        <references count="10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12" count="1">
            <x v="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16299">
      <pivotArea dataOnly="0" labelOnly="1" outline="0" fieldPosition="0">
        <references count="10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12" count="1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16298">
      <pivotArea dataOnly="0" labelOnly="1" outline="0" fieldPosition="0">
        <references count="10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12" count="1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16297">
      <pivotArea dataOnly="0" labelOnly="1" outline="0" fieldPosition="0">
        <references count="10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2"/>
          </reference>
          <reference field="12" count="1">
            <x v="6"/>
          </reference>
          <reference field="20" count="1" selected="0">
            <x v="3"/>
          </reference>
          <reference field="21" count="1" selected="0">
            <x v="42"/>
          </reference>
          <reference field="22" count="1" selected="0">
            <x v="60"/>
          </reference>
        </references>
      </pivotArea>
    </format>
    <format dxfId="16296">
      <pivotArea dataOnly="0" labelOnly="1" outline="0" fieldPosition="0">
        <references count="11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8" count="1">
            <x v="30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16295">
      <pivotArea dataOnly="0" labelOnly="1" outline="0" fieldPosition="0">
        <references count="11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8" count="1">
            <x v="2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16294">
      <pivotArea dataOnly="0" labelOnly="1" outline="0" fieldPosition="0">
        <references count="11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8" count="1">
            <x v="18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16293">
      <pivotArea dataOnly="0" labelOnly="1" outline="0" fieldPosition="0">
        <references count="11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8" count="1">
            <x v="5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40"/>
          </reference>
          <reference field="22" count="1" selected="0">
            <x v="11"/>
          </reference>
        </references>
      </pivotArea>
    </format>
    <format dxfId="16292">
      <pivotArea dataOnly="0" labelOnly="1" outline="0" fieldPosition="0">
        <references count="11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8" count="1">
            <x v="16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16291">
      <pivotArea dataOnly="0" labelOnly="1" outline="0" fieldPosition="0">
        <references count="11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8" count="1">
            <x v="42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16290">
      <pivotArea dataOnly="0" labelOnly="1" outline="0" fieldPosition="0">
        <references count="11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8" count="1">
            <x v="46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16289">
      <pivotArea dataOnly="0" labelOnly="1" outline="0" fieldPosition="0">
        <references count="11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8" count="1">
            <x v="48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16288">
      <pivotArea dataOnly="0" labelOnly="1" outline="0" fieldPosition="0">
        <references count="11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8" count="1">
            <x v="55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16287">
      <pivotArea dataOnly="0" labelOnly="1" outline="0" fieldPosition="0">
        <references count="11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8" count="1">
            <x v="29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16286">
      <pivotArea dataOnly="0" labelOnly="1" outline="0" fieldPosition="0">
        <references count="11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2"/>
          </reference>
          <reference field="5" count="1" selected="0">
            <x v="27"/>
          </reference>
          <reference field="6" count="1" selected="0">
            <x v="0"/>
          </reference>
          <reference field="8" count="1">
            <x v="35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5"/>
          </reference>
          <reference field="22" count="1" selected="0">
            <x v="33"/>
          </reference>
        </references>
      </pivotArea>
    </format>
    <format dxfId="16285">
      <pivotArea dataOnly="0" labelOnly="1" outline="0" fieldPosition="0">
        <references count="11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8" count="1">
            <x v="5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16284">
      <pivotArea dataOnly="0" labelOnly="1" outline="0" fieldPosition="0">
        <references count="11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8" count="1">
            <x v="59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16283">
      <pivotArea dataOnly="0" labelOnly="1" outline="0" fieldPosition="0">
        <references count="11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8" count="1">
            <x v="45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16282">
      <pivotArea dataOnly="0" labelOnly="1" outline="0" fieldPosition="0">
        <references count="11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8" count="1">
            <x v="63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2"/>
          </reference>
          <reference field="22" count="1" selected="0">
            <x v="27"/>
          </reference>
        </references>
      </pivotArea>
    </format>
    <format dxfId="16281">
      <pivotArea dataOnly="0" labelOnly="1" outline="0" fieldPosition="0">
        <references count="11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8" count="1">
            <x v="4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16280">
      <pivotArea dataOnly="0" labelOnly="1" outline="0" fieldPosition="0">
        <references count="11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21"/>
          </reference>
          <reference field="6" count="1" selected="0">
            <x v="0"/>
          </reference>
          <reference field="8" count="1">
            <x v="54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16279">
      <pivotArea dataOnly="0" labelOnly="1" outline="0" fieldPosition="0">
        <references count="11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8" count="1">
            <x v="43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16278">
      <pivotArea dataOnly="0" labelOnly="1" outline="0" fieldPosition="0">
        <references count="11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8" count="1">
            <x v="64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61"/>
          </reference>
        </references>
      </pivotArea>
    </format>
    <format dxfId="16277">
      <pivotArea dataOnly="0" labelOnly="1" outline="0" fieldPosition="0">
        <references count="11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8" count="1">
            <x v="49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62"/>
          </reference>
        </references>
      </pivotArea>
    </format>
    <format dxfId="16276">
      <pivotArea dataOnly="0" labelOnly="1" outline="0" fieldPosition="0">
        <references count="11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8" count="1">
            <x v="19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16275">
      <pivotArea dataOnly="0" labelOnly="1" outline="0" fieldPosition="0">
        <references count="11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8" count="1">
            <x v="57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16274">
      <pivotArea dataOnly="0" labelOnly="1" outline="0" fieldPosition="0">
        <references count="11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8" count="1">
            <x v="25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16273">
      <pivotArea dataOnly="0" labelOnly="1" outline="0" fieldPosition="0">
        <references count="11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8" count="1">
            <x v="8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16272">
      <pivotArea dataOnly="0" labelOnly="1" outline="0" fieldPosition="0">
        <references count="11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8" count="1">
            <x v="33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16271">
      <pivotArea dataOnly="0" labelOnly="1" outline="0" fieldPosition="0">
        <references count="11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8" count="1">
            <x v="3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16270">
      <pivotArea dataOnly="0" labelOnly="1" outline="0" fieldPosition="0">
        <references count="11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8" count="1">
            <x v="62"/>
          </reference>
          <reference field="12" count="1" selected="0">
            <x v="6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3"/>
          </reference>
        </references>
      </pivotArea>
    </format>
    <format dxfId="16269">
      <pivotArea dataOnly="0" labelOnly="1" outline="0" fieldPosition="0">
        <references count="11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8" count="1">
            <x v="60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16268">
      <pivotArea dataOnly="0" labelOnly="1" outline="0" fieldPosition="0">
        <references count="11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8" count="1">
            <x v="4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16267">
      <pivotArea dataOnly="0" labelOnly="1" outline="0" fieldPosition="0">
        <references count="11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8" count="1">
            <x v="27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16266">
      <pivotArea dataOnly="0" labelOnly="1" outline="0" fieldPosition="0">
        <references count="11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8" count="1">
            <x v="21"/>
          </reference>
          <reference field="12" count="1" selected="0">
            <x v="2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6265">
      <pivotArea dataOnly="0" labelOnly="1" outline="0" fieldPosition="0">
        <references count="11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8" count="1">
            <x v="24"/>
          </reference>
          <reference field="12" count="1" selected="0">
            <x v="3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6264">
      <pivotArea dataOnly="0" labelOnly="1" outline="0" fieldPosition="0">
        <references count="11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8" count="1">
            <x v="26"/>
          </reference>
          <reference field="12" count="1" selected="0">
            <x v="5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6263">
      <pivotArea dataOnly="0" labelOnly="1" outline="0" fieldPosition="0">
        <references count="11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8" count="1">
            <x v="32"/>
          </reference>
          <reference field="12" count="1" selected="0">
            <x v="5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6262">
      <pivotArea dataOnly="0" labelOnly="1" outline="0" fieldPosition="0">
        <references count="11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8" count="1">
            <x v="17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16261">
      <pivotArea dataOnly="0" labelOnly="1" outline="0" fieldPosition="0">
        <references count="11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8" count="1">
            <x v="61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16260">
      <pivotArea dataOnly="0" labelOnly="1" outline="0" fieldPosition="0">
        <references count="11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8" count="1">
            <x v="51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16259">
      <pivotArea dataOnly="0" labelOnly="1" outline="0" fieldPosition="0">
        <references count="11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8" count="1">
            <x v="20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16258">
      <pivotArea dataOnly="0" labelOnly="1" outline="0" fieldPosition="0">
        <references count="11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8" count="1">
            <x v="6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16257">
      <pivotArea dataOnly="0" labelOnly="1" outline="0" fieldPosition="0">
        <references count="11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8" count="1">
            <x v="1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16256">
      <pivotArea dataOnly="0" labelOnly="1" outline="0" fieldPosition="0">
        <references count="11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8" count="1">
            <x v="40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16255">
      <pivotArea dataOnly="0" labelOnly="1" outline="0" fieldPosition="0">
        <references count="11">
          <reference field="0" count="1" selected="0">
            <x v="4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0"/>
          </reference>
          <reference field="8" count="1">
            <x v="3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16254">
      <pivotArea dataOnly="0" labelOnly="1" outline="0" fieldPosition="0">
        <references count="11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8" count="1">
            <x v="0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16253">
      <pivotArea dataOnly="0" labelOnly="1" outline="0" fieldPosition="0">
        <references count="11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8" count="1">
            <x v="56"/>
          </reference>
          <reference field="12" count="1" selected="0">
            <x v="6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16252">
      <pivotArea dataOnly="0" labelOnly="1" outline="0" fieldPosition="0">
        <references count="11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8" count="1">
            <x v="15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16251">
      <pivotArea dataOnly="0" labelOnly="1" outline="0" fieldPosition="0">
        <references count="11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6"/>
          </reference>
          <reference field="8" count="1">
            <x v="36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16"/>
          </reference>
        </references>
      </pivotArea>
    </format>
    <format dxfId="16250">
      <pivotArea dataOnly="0" labelOnly="1" outline="0" fieldPosition="0">
        <references count="11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8" count="1">
            <x v="58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16249">
      <pivotArea dataOnly="0" labelOnly="1" outline="0" fieldPosition="0">
        <references count="11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8" count="1">
            <x v="52"/>
          </reference>
          <reference field="12" count="1" selected="0">
            <x v="6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6248">
      <pivotArea dataOnly="0" labelOnly="1" outline="0" fieldPosition="0">
        <references count="11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8" count="1">
            <x v="31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6247">
      <pivotArea dataOnly="0" labelOnly="1" outline="0" fieldPosition="0">
        <references count="11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8" count="1">
            <x v="28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6246">
      <pivotArea dataOnly="0" labelOnly="1" outline="0" fieldPosition="0">
        <references count="11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8" count="1">
            <x v="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16245">
      <pivotArea dataOnly="0" labelOnly="1" outline="0" fieldPosition="0">
        <references count="11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8" count="1">
            <x v="38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8"/>
          </reference>
          <reference field="22" count="1" selected="0">
            <x v="58"/>
          </reference>
        </references>
      </pivotArea>
    </format>
    <format dxfId="16244">
      <pivotArea dataOnly="0" labelOnly="1" outline="0" fieldPosition="0">
        <references count="11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8" count="1">
            <x v="22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16243">
      <pivotArea dataOnly="0" labelOnly="1" outline="0" fieldPosition="0">
        <references count="11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8" count="1">
            <x v="23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16242">
      <pivotArea dataOnly="0" labelOnly="1" outline="0" fieldPosition="0">
        <references count="11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8" count="1">
            <x v="50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16241">
      <pivotArea dataOnly="0" labelOnly="1" outline="0" fieldPosition="0">
        <references count="11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8" count="1">
            <x v="9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16240">
      <pivotArea dataOnly="0" labelOnly="1" outline="0" fieldPosition="0">
        <references count="11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8" count="1">
            <x v="66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16239">
      <pivotArea dataOnly="0" labelOnly="1" outline="0" fieldPosition="0">
        <references count="11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6"/>
          </reference>
          <reference field="8" count="1">
            <x v="11"/>
          </reference>
          <reference field="12" count="1" selected="0">
            <x v="6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16238">
      <pivotArea dataOnly="0" labelOnly="1" outline="0" fieldPosition="0">
        <references count="11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8" count="1">
            <x v="39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16237">
      <pivotArea dataOnly="0" labelOnly="1" outline="0" fieldPosition="0">
        <references count="11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6"/>
          </reference>
          <reference field="8" count="1">
            <x v="44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16236">
      <pivotArea dataOnly="0" labelOnly="1" outline="0" fieldPosition="0">
        <references count="11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8" count="1">
            <x v="34"/>
          </reference>
          <reference field="12" count="1" selected="0">
            <x v="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16235">
      <pivotArea dataOnly="0" labelOnly="1" outline="0" fieldPosition="0">
        <references count="11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8" count="1">
            <x v="12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16234">
      <pivotArea dataOnly="0" labelOnly="1" outline="0" fieldPosition="0">
        <references count="11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8" count="1">
            <x v="14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16233">
      <pivotArea dataOnly="0" labelOnly="1" outline="0" fieldPosition="0">
        <references count="11">
          <reference field="0" count="1" selected="0">
            <x v="6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9"/>
          </reference>
          <reference field="6" count="1" selected="0">
            <x v="0"/>
          </reference>
          <reference field="8" count="1">
            <x v="13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0"/>
          </reference>
        </references>
      </pivotArea>
    </format>
    <format dxfId="16232">
      <pivotArea dataOnly="0" labelOnly="1" outline="0" fieldPosition="0">
        <references count="11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10"/>
          </reference>
          <reference field="6" count="1" selected="0">
            <x v="0"/>
          </reference>
          <reference field="8" count="1">
            <x v="10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1"/>
          </reference>
        </references>
      </pivotArea>
    </format>
    <format dxfId="16231">
      <pivotArea dataOnly="0" labelOnly="1" outline="0" fieldPosition="0">
        <references count="11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8" count="1">
            <x v="41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16230">
      <pivotArea dataOnly="0" labelOnly="1" outline="0" fieldPosition="0">
        <references count="11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8" count="1">
            <x v="65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16229">
      <pivotArea dataOnly="0" labelOnly="1" outline="0" fieldPosition="0">
        <references count="11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2"/>
          </reference>
          <reference field="8" count="1">
            <x v="67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42"/>
          </reference>
          <reference field="22" count="1" selected="0">
            <x v="60"/>
          </reference>
        </references>
      </pivotArea>
    </format>
    <format dxfId="16228">
      <pivotArea dataOnly="0" labelOnly="1" outline="0" fieldPosition="0">
        <references count="12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8" count="1" selected="0">
            <x v="30"/>
          </reference>
          <reference field="9" count="1">
            <x v="76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16227">
      <pivotArea dataOnly="0" labelOnly="1" outline="0" fieldPosition="0">
        <references count="12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8" count="1" selected="0">
            <x v="2"/>
          </reference>
          <reference field="9" count="1">
            <x v="79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16226">
      <pivotArea dataOnly="0" labelOnly="1" outline="0" fieldPosition="0">
        <references count="12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8" count="1" selected="0">
            <x v="18"/>
          </reference>
          <reference field="9" count="1">
            <x v="74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16225">
      <pivotArea dataOnly="0" labelOnly="1" outline="0" fieldPosition="0">
        <references count="12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8" count="1" selected="0">
            <x v="53"/>
          </reference>
          <reference field="9" count="1">
            <x v="97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40"/>
          </reference>
          <reference field="22" count="1" selected="0">
            <x v="11"/>
          </reference>
        </references>
      </pivotArea>
    </format>
    <format dxfId="16224">
      <pivotArea dataOnly="0" labelOnly="1" outline="0" fieldPosition="0">
        <references count="12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8" count="1" selected="0">
            <x v="16"/>
          </reference>
          <reference field="9" count="1">
            <x v="80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16223">
      <pivotArea dataOnly="0" labelOnly="1" outline="0" fieldPosition="0">
        <references count="12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8" count="1" selected="0">
            <x v="42"/>
          </reference>
          <reference field="9" count="1">
            <x v="84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16222">
      <pivotArea dataOnly="0" labelOnly="1" outline="0" fieldPosition="0">
        <references count="12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8" count="1" selected="0">
            <x v="46"/>
          </reference>
          <reference field="9" count="1">
            <x v="96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16221">
      <pivotArea dataOnly="0" labelOnly="1" outline="0" fieldPosition="0">
        <references count="12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8" count="1" selected="0">
            <x v="48"/>
          </reference>
          <reference field="9" count="1">
            <x v="94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16220">
      <pivotArea dataOnly="0" labelOnly="1" outline="0" fieldPosition="0">
        <references count="12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8" count="1" selected="0">
            <x v="55"/>
          </reference>
          <reference field="9" count="1">
            <x v="67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16219">
      <pivotArea dataOnly="0" labelOnly="1" outline="0" fieldPosition="0">
        <references count="12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8" count="1" selected="0">
            <x v="29"/>
          </reference>
          <reference field="9" count="1">
            <x v="83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16218">
      <pivotArea dataOnly="0" labelOnly="1" outline="0" fieldPosition="0">
        <references count="12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2"/>
          </reference>
          <reference field="5" count="1" selected="0">
            <x v="27"/>
          </reference>
          <reference field="6" count="1" selected="0">
            <x v="0"/>
          </reference>
          <reference field="8" count="1" selected="0">
            <x v="35"/>
          </reference>
          <reference field="9" count="1">
            <x v="91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5"/>
          </reference>
          <reference field="22" count="1" selected="0">
            <x v="33"/>
          </reference>
        </references>
      </pivotArea>
    </format>
    <format dxfId="16217">
      <pivotArea dataOnly="0" labelOnly="1" outline="0" fieldPosition="0">
        <references count="12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8" count="1" selected="0">
            <x v="5"/>
          </reference>
          <reference field="9" count="1">
            <x v="71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16216">
      <pivotArea dataOnly="0" labelOnly="1" outline="0" fieldPosition="0">
        <references count="12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8" count="1" selected="0">
            <x v="59"/>
          </reference>
          <reference field="9" count="1">
            <x v="93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16215">
      <pivotArea dataOnly="0" labelOnly="1" outline="0" fieldPosition="0">
        <references count="12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8" count="1" selected="0">
            <x v="45"/>
          </reference>
          <reference field="9" count="1">
            <x v="70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16214">
      <pivotArea dataOnly="0" labelOnly="1" outline="0" fieldPosition="0">
        <references count="12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8" count="1" selected="0">
            <x v="63"/>
          </reference>
          <reference field="9" count="1">
            <x v="69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2"/>
          </reference>
          <reference field="22" count="1" selected="0">
            <x v="27"/>
          </reference>
        </references>
      </pivotArea>
    </format>
    <format dxfId="16213">
      <pivotArea dataOnly="0" labelOnly="1" outline="0" fieldPosition="0">
        <references count="12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8" count="1" selected="0">
            <x v="47"/>
          </reference>
          <reference field="9" count="1">
            <x v="92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16212">
      <pivotArea dataOnly="0" labelOnly="1" outline="0" fieldPosition="0">
        <references count="12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21"/>
          </reference>
          <reference field="6" count="1" selected="0">
            <x v="0"/>
          </reference>
          <reference field="8" count="1" selected="0">
            <x v="54"/>
          </reference>
          <reference field="9" count="1">
            <x v="109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16211">
      <pivotArea dataOnly="0" labelOnly="1" outline="0" fieldPosition="0">
        <references count="12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8" count="1" selected="0">
            <x v="43"/>
          </reference>
          <reference field="9" count="1">
            <x v="103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16210">
      <pivotArea dataOnly="0" labelOnly="1" outline="0" fieldPosition="0">
        <references count="12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8" count="1" selected="0">
            <x v="64"/>
          </reference>
          <reference field="9" count="1">
            <x v="99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61"/>
          </reference>
        </references>
      </pivotArea>
    </format>
    <format dxfId="16209">
      <pivotArea dataOnly="0" labelOnly="1" outline="0" fieldPosition="0">
        <references count="12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8" count="1" selected="0">
            <x v="49"/>
          </reference>
          <reference field="9" count="1">
            <x v="113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62"/>
          </reference>
        </references>
      </pivotArea>
    </format>
    <format dxfId="16208">
      <pivotArea dataOnly="0" labelOnly="1" outline="0" fieldPosition="0">
        <references count="12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8" count="1" selected="0">
            <x v="19"/>
          </reference>
          <reference field="9" count="1">
            <x v="108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16207">
      <pivotArea dataOnly="0" labelOnly="1" outline="0" fieldPosition="0">
        <references count="12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8" count="1" selected="0">
            <x v="57"/>
          </reference>
          <reference field="9" count="1">
            <x v="66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16206">
      <pivotArea dataOnly="0" labelOnly="1" outline="0" fieldPosition="0">
        <references count="12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8" count="1" selected="0">
            <x v="25"/>
          </reference>
          <reference field="9" count="1">
            <x v="100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16205">
      <pivotArea dataOnly="0" labelOnly="1" outline="0" fieldPosition="0">
        <references count="12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8" count="1" selected="0">
            <x v="8"/>
          </reference>
          <reference field="9" count="1">
            <x v="105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16204">
      <pivotArea dataOnly="0" labelOnly="1" outline="0" fieldPosition="0">
        <references count="12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8" count="1" selected="0">
            <x v="33"/>
          </reference>
          <reference field="9" count="1">
            <x v="120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16203">
      <pivotArea dataOnly="0" labelOnly="1" outline="0" fieldPosition="0">
        <references count="12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8" count="1" selected="0">
            <x v="3"/>
          </reference>
          <reference field="9" count="1">
            <x v="114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16202">
      <pivotArea dataOnly="0" labelOnly="1" outline="0" fieldPosition="0">
        <references count="12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8" count="1" selected="0">
            <x v="62"/>
          </reference>
          <reference field="9" count="1">
            <x v="116"/>
          </reference>
          <reference field="12" count="1" selected="0">
            <x v="6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3"/>
          </reference>
        </references>
      </pivotArea>
    </format>
    <format dxfId="16201">
      <pivotArea dataOnly="0" labelOnly="1" outline="0" fieldPosition="0">
        <references count="12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8" count="1" selected="0">
            <x v="60"/>
          </reference>
          <reference field="9" count="1">
            <x v="115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16200">
      <pivotArea dataOnly="0" labelOnly="1" outline="0" fieldPosition="0">
        <references count="12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8" count="1" selected="0">
            <x v="4"/>
          </reference>
          <reference field="9" count="1">
            <x v="127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16199">
      <pivotArea dataOnly="0" labelOnly="1" outline="0" fieldPosition="0">
        <references count="12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8" count="1" selected="0">
            <x v="27"/>
          </reference>
          <reference field="9" count="1">
            <x v="106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16198">
      <pivotArea dataOnly="0" labelOnly="1" outline="0" fieldPosition="0">
        <references count="12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8" count="1" selected="0">
            <x v="21"/>
          </reference>
          <reference field="9" count="1">
            <x v="124"/>
          </reference>
          <reference field="12" count="1" selected="0">
            <x v="2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6197">
      <pivotArea dataOnly="0" labelOnly="1" outline="0" fieldPosition="0">
        <references count="12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8" count="1" selected="0">
            <x v="24"/>
          </reference>
          <reference field="9" count="1">
            <x v="123"/>
          </reference>
          <reference field="12" count="1" selected="0">
            <x v="3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6196">
      <pivotArea dataOnly="0" labelOnly="1" outline="0" fieldPosition="0">
        <references count="12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8" count="1" selected="0">
            <x v="26"/>
          </reference>
          <reference field="9" count="1">
            <x v="122"/>
          </reference>
          <reference field="12" count="1" selected="0">
            <x v="5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6195">
      <pivotArea dataOnly="0" labelOnly="1" outline="0" fieldPosition="0">
        <references count="12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8" count="1" selected="0">
            <x v="32"/>
          </reference>
          <reference field="9" count="1">
            <x v="121"/>
          </reference>
          <reference field="12" count="1" selected="0">
            <x v="5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6194">
      <pivotArea dataOnly="0" labelOnly="1" outline="0" fieldPosition="0">
        <references count="12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8" count="1" selected="0">
            <x v="17"/>
          </reference>
          <reference field="9" count="1">
            <x v="126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16193">
      <pivotArea dataOnly="0" labelOnly="1" outline="0" fieldPosition="0">
        <references count="12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8" count="1" selected="0">
            <x v="61"/>
          </reference>
          <reference field="9" count="1">
            <x v="72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16192">
      <pivotArea dataOnly="0" labelOnly="1" outline="0" fieldPosition="0">
        <references count="12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8" count="1" selected="0">
            <x v="51"/>
          </reference>
          <reference field="9" count="1">
            <x v="73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16191">
      <pivotArea dataOnly="0" labelOnly="1" outline="0" fieldPosition="0">
        <references count="12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8" count="1" selected="0">
            <x v="20"/>
          </reference>
          <reference field="9" count="1">
            <x v="75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16190">
      <pivotArea dataOnly="0" labelOnly="1" outline="0" fieldPosition="0">
        <references count="12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8" count="1" selected="0">
            <x v="6"/>
          </reference>
          <reference field="9" count="1">
            <x v="77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16189">
      <pivotArea dataOnly="0" labelOnly="1" outline="0" fieldPosition="0">
        <references count="12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8" count="1" selected="0">
            <x v="1"/>
          </reference>
          <reference field="9" count="1">
            <x v="78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16188">
      <pivotArea dataOnly="0" labelOnly="1" outline="0" fieldPosition="0">
        <references count="12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8" count="1" selected="0">
            <x v="40"/>
          </reference>
          <reference field="9" count="1">
            <x v="85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16187">
      <pivotArea dataOnly="0" labelOnly="1" outline="0" fieldPosition="0">
        <references count="12">
          <reference field="0" count="1" selected="0">
            <x v="4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0"/>
          </reference>
          <reference field="8" count="1" selected="0">
            <x v="37"/>
          </reference>
          <reference field="9" count="1">
            <x v="86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16186">
      <pivotArea dataOnly="0" labelOnly="1" outline="0" fieldPosition="0">
        <references count="12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8" count="1" selected="0">
            <x v="0"/>
          </reference>
          <reference field="9" count="1">
            <x v="90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16185">
      <pivotArea dataOnly="0" labelOnly="1" outline="0" fieldPosition="0">
        <references count="12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8" count="1" selected="0">
            <x v="56"/>
          </reference>
          <reference field="9" count="1">
            <x v="95"/>
          </reference>
          <reference field="12" count="1" selected="0">
            <x v="6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16184">
      <pivotArea dataOnly="0" labelOnly="1" outline="0" fieldPosition="0">
        <references count="12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8" count="1" selected="0">
            <x v="15"/>
          </reference>
          <reference field="9" count="1">
            <x v="68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16183">
      <pivotArea dataOnly="0" labelOnly="1" outline="0" fieldPosition="0">
        <references count="12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6"/>
          </reference>
          <reference field="8" count="1" selected="0">
            <x v="36"/>
          </reference>
          <reference field="9" count="1">
            <x v="81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16"/>
          </reference>
        </references>
      </pivotArea>
    </format>
    <format dxfId="16182">
      <pivotArea dataOnly="0" labelOnly="1" outline="0" fieldPosition="0">
        <references count="12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8" count="1" selected="0">
            <x v="58"/>
          </reference>
          <reference field="9" count="1">
            <x v="82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16181">
      <pivotArea dataOnly="0" labelOnly="1" outline="0" fieldPosition="0">
        <references count="12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8" count="1" selected="0">
            <x v="52"/>
          </reference>
          <reference field="9" count="1">
            <x v="66"/>
          </reference>
          <reference field="12" count="1" selected="0">
            <x v="6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6180">
      <pivotArea dataOnly="0" labelOnly="1" outline="0" fieldPosition="0">
        <references count="12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8" count="1" selected="0">
            <x v="31"/>
          </reference>
          <reference field="9" count="1">
            <x v="8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6179">
      <pivotArea dataOnly="0" labelOnly="1" outline="0" fieldPosition="0">
        <references count="12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8" count="1" selected="0">
            <x v="28"/>
          </reference>
          <reference field="9" count="1">
            <x v="88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6178">
      <pivotArea dataOnly="0" labelOnly="1" outline="0" fieldPosition="0">
        <references count="12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8" count="1" selected="0">
            <x v="7"/>
          </reference>
          <reference field="9" count="1">
            <x v="89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16177">
      <pivotArea dataOnly="0" labelOnly="1" outline="0" fieldPosition="0">
        <references count="12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8" count="1" selected="0">
            <x v="38"/>
          </reference>
          <reference field="9" count="1">
            <x v="111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8"/>
          </reference>
          <reference field="22" count="1" selected="0">
            <x v="58"/>
          </reference>
        </references>
      </pivotArea>
    </format>
    <format dxfId="16176">
      <pivotArea dataOnly="0" labelOnly="1" outline="0" fieldPosition="0">
        <references count="12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8" count="1" selected="0">
            <x v="22"/>
          </reference>
          <reference field="9" count="1">
            <x v="112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16175">
      <pivotArea dataOnly="0" labelOnly="1" outline="0" fieldPosition="0">
        <references count="12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8" count="1" selected="0">
            <x v="23"/>
          </reference>
          <reference field="9" count="1">
            <x v="117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16174">
      <pivotArea dataOnly="0" labelOnly="1" outline="0" fieldPosition="0">
        <references count="12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8" count="1" selected="0">
            <x v="50"/>
          </reference>
          <reference field="9" count="1">
            <x v="118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16173">
      <pivotArea dataOnly="0" labelOnly="1" outline="0" fieldPosition="0">
        <references count="12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8" count="1" selected="0">
            <x v="9"/>
          </reference>
          <reference field="9" count="1">
            <x v="102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16172">
      <pivotArea dataOnly="0" labelOnly="1" outline="0" fieldPosition="0">
        <references count="12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8" count="1" selected="0">
            <x v="66"/>
          </reference>
          <reference field="9" count="1">
            <x v="104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16171">
      <pivotArea dataOnly="0" labelOnly="1" outline="0" fieldPosition="0">
        <references count="12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6"/>
          </reference>
          <reference field="8" count="1" selected="0">
            <x v="11"/>
          </reference>
          <reference field="9" count="1">
            <x v="119"/>
          </reference>
          <reference field="12" count="1" selected="0">
            <x v="6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16170">
      <pivotArea dataOnly="0" labelOnly="1" outline="0" fieldPosition="0">
        <references count="12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8" count="1" selected="0">
            <x v="39"/>
          </reference>
          <reference field="9" count="1">
            <x v="107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16169">
      <pivotArea dataOnly="0" labelOnly="1" outline="0" fieldPosition="0">
        <references count="12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6"/>
          </reference>
          <reference field="8" count="1" selected="0">
            <x v="44"/>
          </reference>
          <reference field="9" count="1">
            <x v="101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16168">
      <pivotArea dataOnly="0" labelOnly="1" outline="0" fieldPosition="0">
        <references count="12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8" count="1" selected="0">
            <x v="34"/>
          </reference>
          <reference field="9" count="1">
            <x v="110"/>
          </reference>
          <reference field="12" count="1" selected="0">
            <x v="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16167">
      <pivotArea dataOnly="0" labelOnly="1" outline="0" fieldPosition="0">
        <references count="12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8" count="1" selected="0">
            <x v="12"/>
          </reference>
          <reference field="9" count="1">
            <x v="128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16166">
      <pivotArea dataOnly="0" labelOnly="1" outline="0" fieldPosition="0">
        <references count="12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8" count="1" selected="0">
            <x v="14"/>
          </reference>
          <reference field="9" count="1">
            <x v="129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16165">
      <pivotArea dataOnly="0" labelOnly="1" outline="0" fieldPosition="0">
        <references count="12">
          <reference field="0" count="1" selected="0">
            <x v="6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9"/>
          </reference>
          <reference field="6" count="1" selected="0">
            <x v="0"/>
          </reference>
          <reference field="8" count="1" selected="0">
            <x v="13"/>
          </reference>
          <reference field="9" count="1">
            <x v="130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0"/>
          </reference>
        </references>
      </pivotArea>
    </format>
    <format dxfId="16164">
      <pivotArea dataOnly="0" labelOnly="1" outline="0" fieldPosition="0">
        <references count="12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10"/>
          </reference>
          <reference field="6" count="1" selected="0">
            <x v="0"/>
          </reference>
          <reference field="8" count="1" selected="0">
            <x v="10"/>
          </reference>
          <reference field="9" count="1">
            <x v="131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1"/>
          </reference>
        </references>
      </pivotArea>
    </format>
    <format dxfId="16163">
      <pivotArea dataOnly="0" labelOnly="1" outline="0" fieldPosition="0">
        <references count="12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8" count="1" selected="0">
            <x v="41"/>
          </reference>
          <reference field="9" count="1">
            <x v="125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16162">
      <pivotArea dataOnly="0" labelOnly="1" outline="0" fieldPosition="0">
        <references count="12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8" count="1" selected="0">
            <x v="65"/>
          </reference>
          <reference field="9" count="1">
            <x v="98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16161">
      <pivotArea dataOnly="0" labelOnly="1" outline="0" fieldPosition="0">
        <references count="12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2"/>
          </reference>
          <reference field="8" count="1" selected="0">
            <x v="67"/>
          </reference>
          <reference field="9" count="1">
            <x v="66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42"/>
          </reference>
          <reference field="22" count="1" selected="0">
            <x v="60"/>
          </reference>
        </references>
      </pivotArea>
    </format>
    <format dxfId="16160">
      <pivotArea dataOnly="0" labelOnly="1" outline="0" fieldPosition="0">
        <references count="13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8" count="1" selected="0">
            <x v="30"/>
          </reference>
          <reference field="9" count="1" selected="0">
            <x v="76"/>
          </reference>
          <reference field="10" count="1">
            <x v="75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16159">
      <pivotArea dataOnly="0" labelOnly="1" outline="0" fieldPosition="0">
        <references count="13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8" count="1" selected="0">
            <x v="2"/>
          </reference>
          <reference field="9" count="1" selected="0">
            <x v="79"/>
          </reference>
          <reference field="10" count="1">
            <x v="78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16158">
      <pivotArea dataOnly="0" labelOnly="1" outline="0" fieldPosition="0">
        <references count="13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8" count="1" selected="0">
            <x v="18"/>
          </reference>
          <reference field="9" count="1" selected="0">
            <x v="74"/>
          </reference>
          <reference field="10" count="1">
            <x v="7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16157">
      <pivotArea dataOnly="0" labelOnly="1" outline="0" fieldPosition="0">
        <references count="13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8" count="1" selected="0">
            <x v="53"/>
          </reference>
          <reference field="9" count="1" selected="0">
            <x v="97"/>
          </reference>
          <reference field="10" count="1">
            <x v="96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40"/>
          </reference>
          <reference field="22" count="1" selected="0">
            <x v="11"/>
          </reference>
        </references>
      </pivotArea>
    </format>
    <format dxfId="16156">
      <pivotArea dataOnly="0" labelOnly="1" outline="0" fieldPosition="0">
        <references count="13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8" count="1" selected="0">
            <x v="16"/>
          </reference>
          <reference field="9" count="1" selected="0">
            <x v="80"/>
          </reference>
          <reference field="10" count="1">
            <x v="79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16155">
      <pivotArea dataOnly="0" labelOnly="1" outline="0" fieldPosition="0">
        <references count="13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8" count="1" selected="0">
            <x v="42"/>
          </reference>
          <reference field="9" count="1" selected="0">
            <x v="84"/>
          </reference>
          <reference field="10" count="1">
            <x v="8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16154">
      <pivotArea dataOnly="0" labelOnly="1" outline="0" fieldPosition="0">
        <references count="13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8" count="1" selected="0">
            <x v="46"/>
          </reference>
          <reference field="9" count="1" selected="0">
            <x v="96"/>
          </reference>
          <reference field="10" count="1">
            <x v="95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16153">
      <pivotArea dataOnly="0" labelOnly="1" outline="0" fieldPosition="0">
        <references count="13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8" count="1" selected="0">
            <x v="48"/>
          </reference>
          <reference field="9" count="1" selected="0">
            <x v="94"/>
          </reference>
          <reference field="10" count="1">
            <x v="93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16152">
      <pivotArea dataOnly="0" labelOnly="1" outline="0" fieldPosition="0">
        <references count="13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8" count="1" selected="0">
            <x v="55"/>
          </reference>
          <reference field="9" count="1" selected="0">
            <x v="67"/>
          </reference>
          <reference field="10" count="1">
            <x v="66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16151">
      <pivotArea dataOnly="0" labelOnly="1" outline="0" fieldPosition="0">
        <references count="13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8" count="1" selected="0">
            <x v="29"/>
          </reference>
          <reference field="9" count="1" selected="0">
            <x v="83"/>
          </reference>
          <reference field="10" count="1">
            <x v="82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16150">
      <pivotArea dataOnly="0" labelOnly="1" outline="0" fieldPosition="0">
        <references count="13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2"/>
          </reference>
          <reference field="5" count="1" selected="0">
            <x v="27"/>
          </reference>
          <reference field="6" count="1" selected="0">
            <x v="0"/>
          </reference>
          <reference field="8" count="1" selected="0">
            <x v="35"/>
          </reference>
          <reference field="9" count="1" selected="0">
            <x v="91"/>
          </reference>
          <reference field="10" count="1">
            <x v="90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5"/>
          </reference>
          <reference field="22" count="1" selected="0">
            <x v="33"/>
          </reference>
        </references>
      </pivotArea>
    </format>
    <format dxfId="16149">
      <pivotArea dataOnly="0" labelOnly="1" outline="0" fieldPosition="0">
        <references count="13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8" count="1" selected="0">
            <x v="5"/>
          </reference>
          <reference field="9" count="1" selected="0">
            <x v="71"/>
          </reference>
          <reference field="10" count="1">
            <x v="70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16148">
      <pivotArea dataOnly="0" labelOnly="1" outline="0" fieldPosition="0">
        <references count="13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8" count="1" selected="0">
            <x v="59"/>
          </reference>
          <reference field="9" count="1" selected="0">
            <x v="93"/>
          </reference>
          <reference field="10" count="1">
            <x v="92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16147">
      <pivotArea dataOnly="0" labelOnly="1" outline="0" fieldPosition="0">
        <references count="13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8" count="1" selected="0">
            <x v="45"/>
          </reference>
          <reference field="9" count="1" selected="0">
            <x v="70"/>
          </reference>
          <reference field="10" count="1">
            <x v="69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16146">
      <pivotArea dataOnly="0" labelOnly="1" outline="0" fieldPosition="0">
        <references count="13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8" count="1" selected="0">
            <x v="63"/>
          </reference>
          <reference field="9" count="1" selected="0">
            <x v="69"/>
          </reference>
          <reference field="10" count="1">
            <x v="68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2"/>
          </reference>
          <reference field="22" count="1" selected="0">
            <x v="27"/>
          </reference>
        </references>
      </pivotArea>
    </format>
    <format dxfId="16145">
      <pivotArea dataOnly="0" labelOnly="1" outline="0" fieldPosition="0">
        <references count="13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8" count="1" selected="0">
            <x v="47"/>
          </reference>
          <reference field="9" count="1" selected="0">
            <x v="92"/>
          </reference>
          <reference field="10" count="1">
            <x v="91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16144">
      <pivotArea dataOnly="0" labelOnly="1" outline="0" fieldPosition="0">
        <references count="13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21"/>
          </reference>
          <reference field="6" count="1" selected="0">
            <x v="0"/>
          </reference>
          <reference field="8" count="1" selected="0">
            <x v="54"/>
          </reference>
          <reference field="9" count="1" selected="0">
            <x v="109"/>
          </reference>
          <reference field="10" count="1">
            <x v="107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16143">
      <pivotArea dataOnly="0" labelOnly="1" outline="0" fieldPosition="0">
        <references count="13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8" count="1" selected="0">
            <x v="43"/>
          </reference>
          <reference field="9" count="1" selected="0">
            <x v="103"/>
          </reference>
          <reference field="10" count="1">
            <x v="101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16142">
      <pivotArea dataOnly="0" labelOnly="1" outline="0" fieldPosition="0">
        <references count="13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8" count="1" selected="0">
            <x v="64"/>
          </reference>
          <reference field="9" count="1" selected="0">
            <x v="99"/>
          </reference>
          <reference field="10" count="1">
            <x v="98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61"/>
          </reference>
        </references>
      </pivotArea>
    </format>
    <format dxfId="16141">
      <pivotArea dataOnly="0" labelOnly="1" outline="0" fieldPosition="0">
        <references count="13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8" count="1" selected="0">
            <x v="49"/>
          </reference>
          <reference field="9" count="1" selected="0">
            <x v="113"/>
          </reference>
          <reference field="10" count="1">
            <x v="111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62"/>
          </reference>
        </references>
      </pivotArea>
    </format>
    <format dxfId="16140">
      <pivotArea dataOnly="0" labelOnly="1" outline="0" fieldPosition="0">
        <references count="13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8" count="1" selected="0">
            <x v="19"/>
          </reference>
          <reference field="9" count="1" selected="0">
            <x v="108"/>
          </reference>
          <reference field="10" count="1">
            <x v="106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16139">
      <pivotArea dataOnly="0" labelOnly="1" outline="0" fieldPosition="0">
        <references count="13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8" count="1" selected="0">
            <x v="57"/>
          </reference>
          <reference field="9" count="1" selected="0">
            <x v="66"/>
          </reference>
          <reference field="10" count="1">
            <x v="65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16138">
      <pivotArea dataOnly="0" labelOnly="1" outline="0" fieldPosition="0">
        <references count="13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8" count="1" selected="0">
            <x v="25"/>
          </reference>
          <reference field="9" count="1" selected="0">
            <x v="100"/>
          </reference>
          <reference field="10" count="1">
            <x v="99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16137">
      <pivotArea dataOnly="0" labelOnly="1" outline="0" fieldPosition="0">
        <references count="13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8" count="1" selected="0">
            <x v="8"/>
          </reference>
          <reference field="9" count="1" selected="0">
            <x v="105"/>
          </reference>
          <reference field="10" count="1">
            <x v="103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16136">
      <pivotArea dataOnly="0" labelOnly="1" outline="0" fieldPosition="0">
        <references count="13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8" count="1" selected="0">
            <x v="33"/>
          </reference>
          <reference field="9" count="1" selected="0">
            <x v="120"/>
          </reference>
          <reference field="10" count="1">
            <x v="118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16135">
      <pivotArea dataOnly="0" labelOnly="1" outline="0" fieldPosition="0">
        <references count="13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8" count="1" selected="0">
            <x v="3"/>
          </reference>
          <reference field="9" count="1" selected="0">
            <x v="114"/>
          </reference>
          <reference field="10" count="1">
            <x v="112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16134">
      <pivotArea dataOnly="0" labelOnly="1" outline="0" fieldPosition="0">
        <references count="13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8" count="1" selected="0">
            <x v="62"/>
          </reference>
          <reference field="9" count="1" selected="0">
            <x v="116"/>
          </reference>
          <reference field="10" count="1">
            <x v="114"/>
          </reference>
          <reference field="12" count="1" selected="0">
            <x v="6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3"/>
          </reference>
        </references>
      </pivotArea>
    </format>
    <format dxfId="16133">
      <pivotArea dataOnly="0" labelOnly="1" outline="0" fieldPosition="0">
        <references count="13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8" count="1" selected="0">
            <x v="60"/>
          </reference>
          <reference field="9" count="1" selected="0">
            <x v="115"/>
          </reference>
          <reference field="10" count="1">
            <x v="113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16132">
      <pivotArea dataOnly="0" labelOnly="1" outline="0" fieldPosition="0">
        <references count="13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8" count="1" selected="0">
            <x v="4"/>
          </reference>
          <reference field="9" count="1" selected="0">
            <x v="127"/>
          </reference>
          <reference field="10" count="1">
            <x v="125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16131">
      <pivotArea dataOnly="0" labelOnly="1" outline="0" fieldPosition="0">
        <references count="13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8" count="1" selected="0">
            <x v="27"/>
          </reference>
          <reference field="9" count="1" selected="0">
            <x v="106"/>
          </reference>
          <reference field="10" count="1">
            <x v="104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16130">
      <pivotArea dataOnly="0" labelOnly="1" outline="0" fieldPosition="0">
        <references count="13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8" count="1" selected="0">
            <x v="21"/>
          </reference>
          <reference field="9" count="1" selected="0">
            <x v="124"/>
          </reference>
          <reference field="10" count="1">
            <x v="122"/>
          </reference>
          <reference field="12" count="1" selected="0">
            <x v="2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6129">
      <pivotArea dataOnly="0" labelOnly="1" outline="0" fieldPosition="0">
        <references count="13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8" count="1" selected="0">
            <x v="24"/>
          </reference>
          <reference field="9" count="1" selected="0">
            <x v="123"/>
          </reference>
          <reference field="10" count="1">
            <x v="121"/>
          </reference>
          <reference field="12" count="1" selected="0">
            <x v="3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6128">
      <pivotArea dataOnly="0" labelOnly="1" outline="0" fieldPosition="0">
        <references count="13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8" count="1" selected="0">
            <x v="26"/>
          </reference>
          <reference field="9" count="1" selected="0">
            <x v="122"/>
          </reference>
          <reference field="10" count="1">
            <x v="120"/>
          </reference>
          <reference field="12" count="1" selected="0">
            <x v="5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6127">
      <pivotArea dataOnly="0" labelOnly="1" outline="0" fieldPosition="0">
        <references count="13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8" count="1" selected="0">
            <x v="32"/>
          </reference>
          <reference field="9" count="1" selected="0">
            <x v="121"/>
          </reference>
          <reference field="10" count="1">
            <x v="119"/>
          </reference>
          <reference field="12" count="1" selected="0">
            <x v="5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6126">
      <pivotArea dataOnly="0" labelOnly="1" outline="0" fieldPosition="0">
        <references count="13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8" count="1" selected="0">
            <x v="17"/>
          </reference>
          <reference field="9" count="1" selected="0">
            <x v="126"/>
          </reference>
          <reference field="10" count="1">
            <x v="124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16125">
      <pivotArea dataOnly="0" labelOnly="1" outline="0" fieldPosition="0">
        <references count="13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8" count="1" selected="0">
            <x v="61"/>
          </reference>
          <reference field="9" count="1" selected="0">
            <x v="72"/>
          </reference>
          <reference field="10" count="1">
            <x v="71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16124">
      <pivotArea dataOnly="0" labelOnly="1" outline="0" fieldPosition="0">
        <references count="13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8" count="1" selected="0">
            <x v="51"/>
          </reference>
          <reference field="9" count="1" selected="0">
            <x v="73"/>
          </reference>
          <reference field="10" count="1">
            <x v="72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16123">
      <pivotArea dataOnly="0" labelOnly="1" outline="0" fieldPosition="0">
        <references count="13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8" count="1" selected="0">
            <x v="20"/>
          </reference>
          <reference field="9" count="1" selected="0">
            <x v="75"/>
          </reference>
          <reference field="10" count="1">
            <x v="74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16122">
      <pivotArea dataOnly="0" labelOnly="1" outline="0" fieldPosition="0">
        <references count="13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8" count="1" selected="0">
            <x v="6"/>
          </reference>
          <reference field="9" count="1" selected="0">
            <x v="77"/>
          </reference>
          <reference field="10" count="1">
            <x v="76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16121">
      <pivotArea dataOnly="0" labelOnly="1" outline="0" fieldPosition="0">
        <references count="13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8" count="1" selected="0">
            <x v="1"/>
          </reference>
          <reference field="9" count="1" selected="0">
            <x v="78"/>
          </reference>
          <reference field="10" count="1">
            <x v="77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16120">
      <pivotArea dataOnly="0" labelOnly="1" outline="0" fieldPosition="0">
        <references count="13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8" count="1" selected="0">
            <x v="40"/>
          </reference>
          <reference field="9" count="1" selected="0">
            <x v="85"/>
          </reference>
          <reference field="10" count="1">
            <x v="84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16119">
      <pivotArea dataOnly="0" labelOnly="1" outline="0" fieldPosition="0">
        <references count="13">
          <reference field="0" count="1" selected="0">
            <x v="4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0"/>
          </reference>
          <reference field="8" count="1" selected="0">
            <x v="37"/>
          </reference>
          <reference field="9" count="1" selected="0">
            <x v="86"/>
          </reference>
          <reference field="10" count="1">
            <x v="85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16118">
      <pivotArea dataOnly="0" labelOnly="1" outline="0" fieldPosition="0">
        <references count="13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8" count="1" selected="0">
            <x v="0"/>
          </reference>
          <reference field="9" count="1" selected="0">
            <x v="90"/>
          </reference>
          <reference field="10" count="1">
            <x v="89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16117">
      <pivotArea dataOnly="0" labelOnly="1" outline="0" fieldPosition="0">
        <references count="13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8" count="1" selected="0">
            <x v="56"/>
          </reference>
          <reference field="9" count="1" selected="0">
            <x v="95"/>
          </reference>
          <reference field="10" count="1">
            <x v="94"/>
          </reference>
          <reference field="12" count="1" selected="0">
            <x v="6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16116">
      <pivotArea dataOnly="0" labelOnly="1" outline="0" fieldPosition="0">
        <references count="13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8" count="1" selected="0">
            <x v="15"/>
          </reference>
          <reference field="9" count="1" selected="0">
            <x v="68"/>
          </reference>
          <reference field="10" count="1">
            <x v="6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16115">
      <pivotArea dataOnly="0" labelOnly="1" outline="0" fieldPosition="0">
        <references count="13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6"/>
          </reference>
          <reference field="8" count="1" selected="0">
            <x v="36"/>
          </reference>
          <reference field="9" count="1" selected="0">
            <x v="81"/>
          </reference>
          <reference field="10" count="1">
            <x v="80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16"/>
          </reference>
        </references>
      </pivotArea>
    </format>
    <format dxfId="16114">
      <pivotArea dataOnly="0" labelOnly="1" outline="0" fieldPosition="0">
        <references count="13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8" count="1" selected="0">
            <x v="58"/>
          </reference>
          <reference field="9" count="1" selected="0">
            <x v="82"/>
          </reference>
          <reference field="10" count="1">
            <x v="81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16113">
      <pivotArea dataOnly="0" labelOnly="1" outline="0" fieldPosition="0">
        <references count="13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8" count="1" selected="0">
            <x v="52"/>
          </reference>
          <reference field="9" count="1" selected="0">
            <x v="66"/>
          </reference>
          <reference field="10" count="1">
            <x v="65"/>
          </reference>
          <reference field="12" count="1" selected="0">
            <x v="6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6112">
      <pivotArea dataOnly="0" labelOnly="1" outline="0" fieldPosition="0">
        <references count="13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8" count="1" selected="0">
            <x v="31"/>
          </reference>
          <reference field="9" count="1" selected="0">
            <x v="87"/>
          </reference>
          <reference field="10" count="1">
            <x v="86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6111">
      <pivotArea dataOnly="0" labelOnly="1" outline="0" fieldPosition="0">
        <references count="13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8" count="1" selected="0">
            <x v="28"/>
          </reference>
          <reference field="9" count="1" selected="0">
            <x v="88"/>
          </reference>
          <reference field="10" count="1">
            <x v="87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6110">
      <pivotArea dataOnly="0" labelOnly="1" outline="0" fieldPosition="0">
        <references count="13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8" count="1" selected="0">
            <x v="7"/>
          </reference>
          <reference field="9" count="1" selected="0">
            <x v="89"/>
          </reference>
          <reference field="10" count="1">
            <x v="88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16109">
      <pivotArea dataOnly="0" labelOnly="1" outline="0" fieldPosition="0">
        <references count="13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8" count="1" selected="0">
            <x v="38"/>
          </reference>
          <reference field="9" count="1" selected="0">
            <x v="111"/>
          </reference>
          <reference field="10" count="1">
            <x v="109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8"/>
          </reference>
          <reference field="22" count="1" selected="0">
            <x v="58"/>
          </reference>
        </references>
      </pivotArea>
    </format>
    <format dxfId="16108">
      <pivotArea dataOnly="0" labelOnly="1" outline="0" fieldPosition="0">
        <references count="13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8" count="1" selected="0">
            <x v="22"/>
          </reference>
          <reference field="9" count="1" selected="0">
            <x v="112"/>
          </reference>
          <reference field="10" count="1">
            <x v="110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16107">
      <pivotArea dataOnly="0" labelOnly="1" outline="0" fieldPosition="0">
        <references count="13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8" count="1" selected="0">
            <x v="23"/>
          </reference>
          <reference field="9" count="1" selected="0">
            <x v="117"/>
          </reference>
          <reference field="10" count="1">
            <x v="115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16106">
      <pivotArea dataOnly="0" labelOnly="1" outline="0" fieldPosition="0">
        <references count="13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8" count="1" selected="0">
            <x v="50"/>
          </reference>
          <reference field="9" count="1" selected="0">
            <x v="118"/>
          </reference>
          <reference field="10" count="1">
            <x v="116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16105">
      <pivotArea dataOnly="0" labelOnly="1" outline="0" fieldPosition="0">
        <references count="13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8" count="1" selected="0">
            <x v="9"/>
          </reference>
          <reference field="9" count="1" selected="0">
            <x v="102"/>
          </reference>
          <reference field="10" count="1">
            <x v="100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16104">
      <pivotArea dataOnly="0" labelOnly="1" outline="0" fieldPosition="0">
        <references count="13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8" count="1" selected="0">
            <x v="66"/>
          </reference>
          <reference field="9" count="1" selected="0">
            <x v="104"/>
          </reference>
          <reference field="10" count="1">
            <x v="102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16103">
      <pivotArea dataOnly="0" labelOnly="1" outline="0" fieldPosition="0">
        <references count="13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6"/>
          </reference>
          <reference field="8" count="1" selected="0">
            <x v="11"/>
          </reference>
          <reference field="9" count="1" selected="0">
            <x v="119"/>
          </reference>
          <reference field="10" count="1">
            <x v="117"/>
          </reference>
          <reference field="12" count="1" selected="0">
            <x v="6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16102">
      <pivotArea dataOnly="0" labelOnly="1" outline="0" fieldPosition="0">
        <references count="13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8" count="1" selected="0">
            <x v="39"/>
          </reference>
          <reference field="9" count="1" selected="0">
            <x v="107"/>
          </reference>
          <reference field="10" count="1">
            <x v="105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16101">
      <pivotArea dataOnly="0" labelOnly="1" outline="0" fieldPosition="0">
        <references count="13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6"/>
          </reference>
          <reference field="8" count="1" selected="0">
            <x v="44"/>
          </reference>
          <reference field="9" count="1" selected="0">
            <x v="101"/>
          </reference>
          <reference field="10" count="1">
            <x v="65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16100">
      <pivotArea dataOnly="0" labelOnly="1" outline="0" fieldPosition="0">
        <references count="13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8" count="1" selected="0">
            <x v="34"/>
          </reference>
          <reference field="9" count="1" selected="0">
            <x v="110"/>
          </reference>
          <reference field="10" count="1">
            <x v="108"/>
          </reference>
          <reference field="12" count="1" selected="0">
            <x v="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16099">
      <pivotArea dataOnly="0" labelOnly="1" outline="0" fieldPosition="0">
        <references count="13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8" count="1" selected="0">
            <x v="12"/>
          </reference>
          <reference field="9" count="1" selected="0">
            <x v="128"/>
          </reference>
          <reference field="10" count="1">
            <x v="126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16098">
      <pivotArea dataOnly="0" labelOnly="1" outline="0" fieldPosition="0">
        <references count="13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8" count="1" selected="0">
            <x v="14"/>
          </reference>
          <reference field="9" count="1" selected="0">
            <x v="129"/>
          </reference>
          <reference field="10" count="1">
            <x v="127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16097">
      <pivotArea dataOnly="0" labelOnly="1" outline="0" fieldPosition="0">
        <references count="13">
          <reference field="0" count="1" selected="0">
            <x v="6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9"/>
          </reference>
          <reference field="6" count="1" selected="0">
            <x v="0"/>
          </reference>
          <reference field="8" count="1" selected="0">
            <x v="13"/>
          </reference>
          <reference field="9" count="1" selected="0">
            <x v="130"/>
          </reference>
          <reference field="10" count="1">
            <x v="128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0"/>
          </reference>
        </references>
      </pivotArea>
    </format>
    <format dxfId="16096">
      <pivotArea dataOnly="0" labelOnly="1" outline="0" fieldPosition="0">
        <references count="13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10"/>
          </reference>
          <reference field="6" count="1" selected="0">
            <x v="0"/>
          </reference>
          <reference field="8" count="1" selected="0">
            <x v="10"/>
          </reference>
          <reference field="9" count="1" selected="0">
            <x v="131"/>
          </reference>
          <reference field="10" count="1">
            <x v="129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1"/>
          </reference>
        </references>
      </pivotArea>
    </format>
    <format dxfId="16095">
      <pivotArea dataOnly="0" labelOnly="1" outline="0" fieldPosition="0">
        <references count="13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8" count="1" selected="0">
            <x v="41"/>
          </reference>
          <reference field="9" count="1" selected="0">
            <x v="125"/>
          </reference>
          <reference field="10" count="1">
            <x v="123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16094">
      <pivotArea dataOnly="0" labelOnly="1" outline="0" fieldPosition="0">
        <references count="13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8" count="1" selected="0">
            <x v="65"/>
          </reference>
          <reference field="9" count="1" selected="0">
            <x v="98"/>
          </reference>
          <reference field="10" count="1">
            <x v="97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16093">
      <pivotArea dataOnly="0" labelOnly="1" outline="0" fieldPosition="0">
        <references count="13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2"/>
          </reference>
          <reference field="8" count="1" selected="0">
            <x v="67"/>
          </reference>
          <reference field="9" count="1" selected="0">
            <x v="66"/>
          </reference>
          <reference field="10" count="1">
            <x v="65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42"/>
          </reference>
          <reference field="22" count="1" selected="0">
            <x v="60"/>
          </reference>
        </references>
      </pivotArea>
    </format>
    <format dxfId="16092">
      <pivotArea dataOnly="0" labelOnly="1" outline="0" fieldPosition="0">
        <references count="14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8" count="1" selected="0">
            <x v="30"/>
          </reference>
          <reference field="9" count="1" selected="0">
            <x v="76"/>
          </reference>
          <reference field="10" count="1" selected="0">
            <x v="75"/>
          </reference>
          <reference field="12" count="1" selected="0">
            <x v="5"/>
          </reference>
          <reference field="13" count="1">
            <x v="6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16091">
      <pivotArea dataOnly="0" labelOnly="1" outline="0" fieldPosition="0">
        <references count="14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8" count="1" selected="0">
            <x v="2"/>
          </reference>
          <reference field="9" count="1" selected="0">
            <x v="79"/>
          </reference>
          <reference field="10" count="1" selected="0">
            <x v="78"/>
          </reference>
          <reference field="12" count="1" selected="0">
            <x v="3"/>
          </reference>
          <reference field="13" count="1">
            <x v="67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16090">
      <pivotArea dataOnly="0" labelOnly="1" outline="0" fieldPosition="0">
        <references count="14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8" count="1" selected="0">
            <x v="18"/>
          </reference>
          <reference field="9" count="1" selected="0">
            <x v="74"/>
          </reference>
          <reference field="10" count="1" selected="0">
            <x v="73"/>
          </reference>
          <reference field="12" count="1" selected="0">
            <x v="5"/>
          </reference>
          <reference field="13" count="1">
            <x v="6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16089">
      <pivotArea dataOnly="0" labelOnly="1" outline="0" fieldPosition="0">
        <references count="14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8" count="1" selected="0">
            <x v="53"/>
          </reference>
          <reference field="9" count="1" selected="0">
            <x v="97"/>
          </reference>
          <reference field="10" count="1" selected="0">
            <x v="96"/>
          </reference>
          <reference field="12" count="1" selected="0">
            <x v="5"/>
          </reference>
          <reference field="13" count="1">
            <x v="84"/>
          </reference>
          <reference field="20" count="1" selected="0">
            <x v="1"/>
          </reference>
          <reference field="21" count="1" selected="0">
            <x v="40"/>
          </reference>
          <reference field="22" count="1" selected="0">
            <x v="11"/>
          </reference>
        </references>
      </pivotArea>
    </format>
    <format dxfId="16088">
      <pivotArea dataOnly="0" labelOnly="1" outline="0" fieldPosition="0">
        <references count="14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8" count="1" selected="0">
            <x v="16"/>
          </reference>
          <reference field="9" count="1" selected="0">
            <x v="80"/>
          </reference>
          <reference field="10" count="1" selected="0">
            <x v="79"/>
          </reference>
          <reference field="12" count="1" selected="0">
            <x v="2"/>
          </reference>
          <reference field="13" count="1">
            <x v="68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16087">
      <pivotArea dataOnly="0" labelOnly="1" outline="0" fieldPosition="0">
        <references count="14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8" count="1" selected="0">
            <x v="42"/>
          </reference>
          <reference field="9" count="1" selected="0">
            <x v="84"/>
          </reference>
          <reference field="10" count="1" selected="0">
            <x v="83"/>
          </reference>
          <reference field="12" count="1" selected="0">
            <x v="5"/>
          </reference>
          <reference field="13" count="1">
            <x v="72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16086">
      <pivotArea dataOnly="0" labelOnly="1" outline="0" fieldPosition="0">
        <references count="14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8" count="1" selected="0">
            <x v="46"/>
          </reference>
          <reference field="9" count="1" selected="0">
            <x v="96"/>
          </reference>
          <reference field="10" count="1" selected="0">
            <x v="95"/>
          </reference>
          <reference field="12" count="1" selected="0">
            <x v="3"/>
          </reference>
          <reference field="13" count="1">
            <x v="83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16085">
      <pivotArea dataOnly="0" labelOnly="1" outline="0" fieldPosition="0">
        <references count="14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8" count="1" selected="0">
            <x v="48"/>
          </reference>
          <reference field="9" count="1" selected="0">
            <x v="94"/>
          </reference>
          <reference field="10" count="1" selected="0">
            <x v="93"/>
          </reference>
          <reference field="12" count="1" selected="0">
            <x v="2"/>
          </reference>
          <reference field="13" count="1">
            <x v="81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16084">
      <pivotArea dataOnly="0" labelOnly="1" outline="0" fieldPosition="0">
        <references count="14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8" count="1" selected="0">
            <x v="55"/>
          </reference>
          <reference field="9" count="1" selected="0">
            <x v="67"/>
          </reference>
          <reference field="10" count="1" selected="0">
            <x v="66"/>
          </reference>
          <reference field="12" count="1" selected="0">
            <x v="5"/>
          </reference>
          <reference field="13" count="1">
            <x v="57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16083">
      <pivotArea dataOnly="0" labelOnly="1" outline="0" fieldPosition="0">
        <references count="14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8" count="1" selected="0">
            <x v="29"/>
          </reference>
          <reference field="9" count="1" selected="0">
            <x v="83"/>
          </reference>
          <reference field="10" count="1" selected="0">
            <x v="82"/>
          </reference>
          <reference field="12" count="1" selected="0">
            <x v="3"/>
          </reference>
          <reference field="13" count="1">
            <x v="71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16082">
      <pivotArea dataOnly="0" labelOnly="1" outline="0" fieldPosition="0">
        <references count="14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2"/>
          </reference>
          <reference field="5" count="1" selected="0">
            <x v="27"/>
          </reference>
          <reference field="6" count="1" selected="0">
            <x v="0"/>
          </reference>
          <reference field="8" count="1" selected="0">
            <x v="35"/>
          </reference>
          <reference field="9" count="1" selected="0">
            <x v="91"/>
          </reference>
          <reference field="10" count="1" selected="0">
            <x v="90"/>
          </reference>
          <reference field="12" count="1" selected="0">
            <x v="3"/>
          </reference>
          <reference field="13" count="1">
            <x v="78"/>
          </reference>
          <reference field="20" count="1" selected="0">
            <x v="1"/>
          </reference>
          <reference field="21" count="1" selected="0">
            <x v="25"/>
          </reference>
          <reference field="22" count="1" selected="0">
            <x v="33"/>
          </reference>
        </references>
      </pivotArea>
    </format>
    <format dxfId="16081">
      <pivotArea dataOnly="0" labelOnly="1" outline="0" fieldPosition="0">
        <references count="14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8" count="1" selected="0">
            <x v="5"/>
          </reference>
          <reference field="9" count="1" selected="0">
            <x v="71"/>
          </reference>
          <reference field="10" count="1" selected="0">
            <x v="70"/>
          </reference>
          <reference field="12" count="1" selected="0">
            <x v="1"/>
          </reference>
          <reference field="13" count="1">
            <x v="60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16080">
      <pivotArea dataOnly="0" labelOnly="1" outline="0" fieldPosition="0">
        <references count="14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8" count="1" selected="0">
            <x v="59"/>
          </reference>
          <reference field="9" count="1" selected="0">
            <x v="93"/>
          </reference>
          <reference field="10" count="1" selected="0">
            <x v="92"/>
          </reference>
          <reference field="12" count="1" selected="0">
            <x v="2"/>
          </reference>
          <reference field="13" count="1">
            <x v="80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16079">
      <pivotArea dataOnly="0" labelOnly="1" outline="0" fieldPosition="0">
        <references count="14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8" count="1" selected="0">
            <x v="45"/>
          </reference>
          <reference field="9" count="1" selected="0">
            <x v="70"/>
          </reference>
          <reference field="10" count="1" selected="0">
            <x v="69"/>
          </reference>
          <reference field="12" count="1" selected="0">
            <x v="4"/>
          </reference>
          <reference field="13" count="1">
            <x v="59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16078">
      <pivotArea dataOnly="0" labelOnly="1" outline="0" fieldPosition="0">
        <references count="14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8" count="1" selected="0">
            <x v="63"/>
          </reference>
          <reference field="9" count="1" selected="0">
            <x v="69"/>
          </reference>
          <reference field="10" count="1" selected="0">
            <x v="68"/>
          </reference>
          <reference field="12" count="1" selected="0">
            <x v="4"/>
          </reference>
          <reference field="13" count="1">
            <x v="58"/>
          </reference>
          <reference field="20" count="1" selected="0">
            <x v="1"/>
          </reference>
          <reference field="21" count="1" selected="0">
            <x v="2"/>
          </reference>
          <reference field="22" count="1" selected="0">
            <x v="27"/>
          </reference>
        </references>
      </pivotArea>
    </format>
    <format dxfId="16077">
      <pivotArea dataOnly="0" labelOnly="1" outline="0" fieldPosition="0">
        <references count="14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8" count="1" selected="0">
            <x v="47"/>
          </reference>
          <reference field="9" count="1" selected="0">
            <x v="92"/>
          </reference>
          <reference field="10" count="1" selected="0">
            <x v="91"/>
          </reference>
          <reference field="12" count="1" selected="0">
            <x v="3"/>
          </reference>
          <reference field="13" count="1">
            <x v="79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16076">
      <pivotArea dataOnly="0" labelOnly="1" outline="0" fieldPosition="0">
        <references count="14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21"/>
          </reference>
          <reference field="6" count="1" selected="0">
            <x v="0"/>
          </reference>
          <reference field="8" count="1" selected="0">
            <x v="54"/>
          </reference>
          <reference field="9" count="1" selected="0">
            <x v="109"/>
          </reference>
          <reference field="10" count="1" selected="0">
            <x v="107"/>
          </reference>
          <reference field="12" count="1" selected="0">
            <x v="6"/>
          </reference>
          <reference field="13" count="1">
            <x v="89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16075">
      <pivotArea dataOnly="0" labelOnly="1" outline="0" fieldPosition="0">
        <references count="14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8" count="1" selected="0">
            <x v="43"/>
          </reference>
          <reference field="9" count="1" selected="0">
            <x v="103"/>
          </reference>
          <reference field="10" count="1" selected="0">
            <x v="101"/>
          </reference>
          <reference field="12" count="1" selected="0">
            <x v="6"/>
          </reference>
          <reference field="13" count="1">
            <x v="67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16074">
      <pivotArea dataOnly="0" labelOnly="1" outline="0" fieldPosition="0">
        <references count="14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8" count="1" selected="0">
            <x v="64"/>
          </reference>
          <reference field="9" count="1" selected="0">
            <x v="99"/>
          </reference>
          <reference field="10" count="1" selected="0">
            <x v="98"/>
          </reference>
          <reference field="12" count="1" selected="0">
            <x v="4"/>
          </reference>
          <reference field="13" count="1">
            <x v="56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61"/>
          </reference>
        </references>
      </pivotArea>
    </format>
    <format dxfId="16073">
      <pivotArea dataOnly="0" labelOnly="1" outline="0" fieldPosition="0">
        <references count="14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8" count="1" selected="0">
            <x v="25"/>
          </reference>
          <reference field="9" count="1" selected="0">
            <x v="100"/>
          </reference>
          <reference field="10" count="1" selected="0">
            <x v="99"/>
          </reference>
          <reference field="12" count="1" selected="0">
            <x v="3"/>
          </reference>
          <reference field="13" count="1">
            <x v="85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16072">
      <pivotArea dataOnly="0" labelOnly="1" outline="0" fieldPosition="0">
        <references count="14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8" count="1" selected="0">
            <x v="8"/>
          </reference>
          <reference field="9" count="1" selected="0">
            <x v="105"/>
          </reference>
          <reference field="10" count="1" selected="0">
            <x v="103"/>
          </reference>
          <reference field="12" count="1" selected="0">
            <x v="4"/>
          </reference>
          <reference field="13" count="1">
            <x v="87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16071">
      <pivotArea dataOnly="0" labelOnly="1" outline="0" fieldPosition="0">
        <references count="14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8" count="1" selected="0">
            <x v="33"/>
          </reference>
          <reference field="9" count="1" selected="0">
            <x v="120"/>
          </reference>
          <reference field="10" count="1" selected="0">
            <x v="118"/>
          </reference>
          <reference field="12" count="1" selected="0">
            <x v="2"/>
          </reference>
          <reference field="13" count="1">
            <x v="99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16070">
      <pivotArea dataOnly="0" labelOnly="1" outline="0" fieldPosition="0">
        <references count="14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8" count="1" selected="0">
            <x v="3"/>
          </reference>
          <reference field="9" count="1" selected="0">
            <x v="114"/>
          </reference>
          <reference field="10" count="1" selected="0">
            <x v="112"/>
          </reference>
          <reference field="12" count="1" selected="0">
            <x v="3"/>
          </reference>
          <reference field="13" count="1">
            <x v="93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16069">
      <pivotArea dataOnly="0" labelOnly="1" outline="0" fieldPosition="0">
        <references count="14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8" count="1" selected="0">
            <x v="62"/>
          </reference>
          <reference field="9" count="1" selected="0">
            <x v="116"/>
          </reference>
          <reference field="10" count="1" selected="0">
            <x v="114"/>
          </reference>
          <reference field="12" count="1" selected="0">
            <x v="6"/>
          </reference>
          <reference field="13" count="1">
            <x v="95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3"/>
          </reference>
        </references>
      </pivotArea>
    </format>
    <format dxfId="16068">
      <pivotArea dataOnly="0" labelOnly="1" outline="0" fieldPosition="0">
        <references count="14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8" count="1" selected="0">
            <x v="60"/>
          </reference>
          <reference field="9" count="1" selected="0">
            <x v="115"/>
          </reference>
          <reference field="10" count="1" selected="0">
            <x v="113"/>
          </reference>
          <reference field="12" count="1" selected="0">
            <x v="3"/>
          </reference>
          <reference field="13" count="1">
            <x v="94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16067">
      <pivotArea dataOnly="0" labelOnly="1" outline="0" fieldPosition="0">
        <references count="14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8" count="1" selected="0">
            <x v="4"/>
          </reference>
          <reference field="9" count="1" selected="0">
            <x v="127"/>
          </reference>
          <reference field="10" count="1" selected="0">
            <x v="125"/>
          </reference>
          <reference field="12" count="1" selected="0">
            <x v="3"/>
          </reference>
          <reference field="13" count="1">
            <x v="106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16066">
      <pivotArea dataOnly="0" labelOnly="1" outline="0" fieldPosition="0">
        <references count="14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8" count="1" selected="0">
            <x v="27"/>
          </reference>
          <reference field="9" count="1" selected="0">
            <x v="106"/>
          </reference>
          <reference field="10" count="1" selected="0">
            <x v="104"/>
          </reference>
          <reference field="12" count="1" selected="0">
            <x v="4"/>
          </reference>
          <reference field="13" count="1">
            <x v="56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16065">
      <pivotArea dataOnly="0" labelOnly="1" outline="0" fieldPosition="0">
        <references count="14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8" count="1" selected="0">
            <x v="21"/>
          </reference>
          <reference field="9" count="1" selected="0">
            <x v="124"/>
          </reference>
          <reference field="10" count="1" selected="0">
            <x v="122"/>
          </reference>
          <reference field="12" count="1" selected="0">
            <x v="2"/>
          </reference>
          <reference field="13" count="1">
            <x v="103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6064">
      <pivotArea dataOnly="0" labelOnly="1" outline="0" fieldPosition="0">
        <references count="14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8" count="1" selected="0">
            <x v="24"/>
          </reference>
          <reference field="9" count="1" selected="0">
            <x v="123"/>
          </reference>
          <reference field="10" count="1" selected="0">
            <x v="121"/>
          </reference>
          <reference field="12" count="1" selected="0">
            <x v="3"/>
          </reference>
          <reference field="13" count="1">
            <x v="102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6063">
      <pivotArea dataOnly="0" labelOnly="1" outline="0" fieldPosition="0">
        <references count="14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8" count="1" selected="0">
            <x v="26"/>
          </reference>
          <reference field="9" count="1" selected="0">
            <x v="122"/>
          </reference>
          <reference field="10" count="1" selected="0">
            <x v="120"/>
          </reference>
          <reference field="12" count="1" selected="0">
            <x v="5"/>
          </reference>
          <reference field="13" count="1">
            <x v="101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6062">
      <pivotArea dataOnly="0" labelOnly="1" outline="0" fieldPosition="0">
        <references count="14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8" count="1" selected="0">
            <x v="32"/>
          </reference>
          <reference field="9" count="1" selected="0">
            <x v="121"/>
          </reference>
          <reference field="10" count="1" selected="0">
            <x v="119"/>
          </reference>
          <reference field="12" count="1" selected="0">
            <x v="5"/>
          </reference>
          <reference field="13" count="1">
            <x v="100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6061">
      <pivotArea dataOnly="0" labelOnly="1" outline="0" fieldPosition="0">
        <references count="14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8" count="1" selected="0">
            <x v="17"/>
          </reference>
          <reference field="9" count="1" selected="0">
            <x v="126"/>
          </reference>
          <reference field="10" count="1" selected="0">
            <x v="124"/>
          </reference>
          <reference field="12" count="1" selected="0">
            <x v="3"/>
          </reference>
          <reference field="13" count="1">
            <x v="105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16060">
      <pivotArea dataOnly="0" labelOnly="1" outline="0" fieldPosition="0">
        <references count="14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8" count="1" selected="0">
            <x v="61"/>
          </reference>
          <reference field="9" count="1" selected="0">
            <x v="72"/>
          </reference>
          <reference field="10" count="1" selected="0">
            <x v="71"/>
          </reference>
          <reference field="12" count="1" selected="0">
            <x v="4"/>
          </reference>
          <reference field="13" count="1">
            <x v="61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16059">
      <pivotArea dataOnly="0" labelOnly="1" outline="0" fieldPosition="0">
        <references count="14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8" count="1" selected="0">
            <x v="51"/>
          </reference>
          <reference field="9" count="1" selected="0">
            <x v="73"/>
          </reference>
          <reference field="10" count="1" selected="0">
            <x v="72"/>
          </reference>
          <reference field="12" count="1" selected="0">
            <x v="2"/>
          </reference>
          <reference field="13" count="1">
            <x v="62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16058">
      <pivotArea dataOnly="0" labelOnly="1" outline="0" fieldPosition="0">
        <references count="14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8" count="1" selected="0">
            <x v="20"/>
          </reference>
          <reference field="9" count="1" selected="0">
            <x v="75"/>
          </reference>
          <reference field="10" count="1" selected="0">
            <x v="74"/>
          </reference>
          <reference field="12" count="1" selected="0">
            <x v="5"/>
          </reference>
          <reference field="13" count="1">
            <x v="6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16057">
      <pivotArea dataOnly="0" labelOnly="1" outline="0" fieldPosition="0">
        <references count="14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8" count="1" selected="0">
            <x v="6"/>
          </reference>
          <reference field="9" count="1" selected="0">
            <x v="77"/>
          </reference>
          <reference field="10" count="1" selected="0">
            <x v="76"/>
          </reference>
          <reference field="12" count="1" selected="0">
            <x v="4"/>
          </reference>
          <reference field="13" count="1">
            <x v="66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16056">
      <pivotArea dataOnly="0" labelOnly="1" outline="0" fieldPosition="0">
        <references count="14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8" count="1" selected="0">
            <x v="1"/>
          </reference>
          <reference field="9" count="1" selected="0">
            <x v="78"/>
          </reference>
          <reference field="10" count="1" selected="0">
            <x v="77"/>
          </reference>
          <reference field="12" count="1" selected="0">
            <x v="1"/>
          </reference>
          <reference field="13" count="1">
            <x v="56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16055">
      <pivotArea dataOnly="0" labelOnly="1" outline="0" fieldPosition="0">
        <references count="14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8" count="1" selected="0">
            <x v="40"/>
          </reference>
          <reference field="9" count="1" selected="0">
            <x v="85"/>
          </reference>
          <reference field="10" count="1" selected="0">
            <x v="84"/>
          </reference>
          <reference field="12" count="1" selected="0">
            <x v="5"/>
          </reference>
          <reference field="13" count="1">
            <x v="73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16054">
      <pivotArea dataOnly="0" labelOnly="1" outline="0" fieldPosition="0">
        <references count="14">
          <reference field="0" count="1" selected="0">
            <x v="4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0"/>
          </reference>
          <reference field="8" count="1" selected="0">
            <x v="37"/>
          </reference>
          <reference field="9" count="1" selected="0">
            <x v="86"/>
          </reference>
          <reference field="10" count="1" selected="0">
            <x v="85"/>
          </reference>
          <reference field="12" count="1" selected="0">
            <x v="3"/>
          </reference>
          <reference field="13" count="1">
            <x v="74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16053">
      <pivotArea dataOnly="0" labelOnly="1" outline="0" fieldPosition="0">
        <references count="14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8" count="1" selected="0">
            <x v="0"/>
          </reference>
          <reference field="9" count="1" selected="0">
            <x v="90"/>
          </reference>
          <reference field="10" count="1" selected="0">
            <x v="89"/>
          </reference>
          <reference field="12" count="1" selected="0">
            <x v="3"/>
          </reference>
          <reference field="13" count="1">
            <x v="77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16052">
      <pivotArea dataOnly="0" labelOnly="1" outline="0" fieldPosition="0">
        <references count="14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8" count="1" selected="0">
            <x v="56"/>
          </reference>
          <reference field="9" count="1" selected="0">
            <x v="95"/>
          </reference>
          <reference field="10" count="1" selected="0">
            <x v="94"/>
          </reference>
          <reference field="12" count="1" selected="0">
            <x v="6"/>
          </reference>
          <reference field="13" count="1">
            <x v="82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16051">
      <pivotArea dataOnly="0" labelOnly="1" outline="0" fieldPosition="0">
        <references count="14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8" count="1" selected="0">
            <x v="15"/>
          </reference>
          <reference field="9" count="1" selected="0">
            <x v="68"/>
          </reference>
          <reference field="10" count="1" selected="0">
            <x v="67"/>
          </reference>
          <reference field="12" count="1" selected="0">
            <x v="3"/>
          </reference>
          <reference field="13" count="1">
            <x v="56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16050">
      <pivotArea dataOnly="0" labelOnly="1" outline="0" fieldPosition="0">
        <references count="14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6"/>
          </reference>
          <reference field="8" count="1" selected="0">
            <x v="36"/>
          </reference>
          <reference field="9" count="1" selected="0">
            <x v="81"/>
          </reference>
          <reference field="10" count="1" selected="0">
            <x v="80"/>
          </reference>
          <reference field="12" count="1" selected="0">
            <x v="3"/>
          </reference>
          <reference field="13" count="1">
            <x v="69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16"/>
          </reference>
        </references>
      </pivotArea>
    </format>
    <format dxfId="16049">
      <pivotArea dataOnly="0" labelOnly="1" outline="0" fieldPosition="0">
        <references count="14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8" count="1" selected="0">
            <x v="58"/>
          </reference>
          <reference field="9" count="1" selected="0">
            <x v="82"/>
          </reference>
          <reference field="10" count="1" selected="0">
            <x v="81"/>
          </reference>
          <reference field="12" count="1" selected="0">
            <x v="5"/>
          </reference>
          <reference field="13" count="1">
            <x v="70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16048">
      <pivotArea dataOnly="0" labelOnly="1" outline="0" fieldPosition="0">
        <references count="14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8" count="1" selected="0">
            <x v="52"/>
          </reference>
          <reference field="9" count="1" selected="0">
            <x v="66"/>
          </reference>
          <reference field="10" count="1" selected="0">
            <x v="65"/>
          </reference>
          <reference field="12" count="1" selected="0">
            <x v="6"/>
          </reference>
          <reference field="13" count="1">
            <x v="56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6047">
      <pivotArea dataOnly="0" labelOnly="1" outline="0" fieldPosition="0">
        <references count="14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8" count="1" selected="0">
            <x v="31"/>
          </reference>
          <reference field="9" count="1" selected="0">
            <x v="87"/>
          </reference>
          <reference field="10" count="1" selected="0">
            <x v="86"/>
          </reference>
          <reference field="12" count="1" selected="0">
            <x v="3"/>
          </reference>
          <reference field="13" count="1">
            <x v="75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6046">
      <pivotArea dataOnly="0" labelOnly="1" outline="0" fieldPosition="0">
        <references count="14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8" count="1" selected="0">
            <x v="28"/>
          </reference>
          <reference field="9" count="1" selected="0">
            <x v="88"/>
          </reference>
          <reference field="10" count="1" selected="0">
            <x v="87"/>
          </reference>
          <reference field="12" count="1" selected="0">
            <x v="4"/>
          </reference>
          <reference field="13" count="1">
            <x v="76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6045">
      <pivotArea dataOnly="0" labelOnly="1" outline="0" fieldPosition="0">
        <references count="14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8" count="1" selected="0">
            <x v="7"/>
          </reference>
          <reference field="9" count="1" selected="0">
            <x v="89"/>
          </reference>
          <reference field="10" count="1" selected="0">
            <x v="88"/>
          </reference>
          <reference field="12" count="1" selected="0">
            <x v="3"/>
          </reference>
          <reference field="13" count="1">
            <x v="56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16044">
      <pivotArea dataOnly="0" labelOnly="1" outline="0" fieldPosition="0">
        <references count="14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8" count="1" selected="0">
            <x v="38"/>
          </reference>
          <reference field="9" count="1" selected="0">
            <x v="111"/>
          </reference>
          <reference field="10" count="1" selected="0">
            <x v="109"/>
          </reference>
          <reference field="12" count="1" selected="0">
            <x v="3"/>
          </reference>
          <reference field="13" count="1">
            <x v="91"/>
          </reference>
          <reference field="20" count="1" selected="0">
            <x v="4"/>
          </reference>
          <reference field="21" count="1" selected="0">
            <x v="8"/>
          </reference>
          <reference field="22" count="1" selected="0">
            <x v="58"/>
          </reference>
        </references>
      </pivotArea>
    </format>
    <format dxfId="16043">
      <pivotArea dataOnly="0" labelOnly="1" outline="0" fieldPosition="0">
        <references count="14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8" count="1" selected="0">
            <x v="22"/>
          </reference>
          <reference field="9" count="1" selected="0">
            <x v="112"/>
          </reference>
          <reference field="10" count="1" selected="0">
            <x v="110"/>
          </reference>
          <reference field="12" count="1" selected="0">
            <x v="2"/>
          </reference>
          <reference field="13" count="1">
            <x v="92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16042">
      <pivotArea dataOnly="0" labelOnly="1" outline="0" fieldPosition="0">
        <references count="14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8" count="1" selected="0">
            <x v="23"/>
          </reference>
          <reference field="9" count="1" selected="0">
            <x v="117"/>
          </reference>
          <reference field="10" count="1" selected="0">
            <x v="115"/>
          </reference>
          <reference field="12" count="1" selected="0">
            <x v="3"/>
          </reference>
          <reference field="13" count="1">
            <x v="96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16041">
      <pivotArea dataOnly="0" labelOnly="1" outline="0" fieldPosition="0">
        <references count="14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8" count="1" selected="0">
            <x v="50"/>
          </reference>
          <reference field="9" count="1" selected="0">
            <x v="118"/>
          </reference>
          <reference field="10" count="1" selected="0">
            <x v="116"/>
          </reference>
          <reference field="12" count="1" selected="0">
            <x v="2"/>
          </reference>
          <reference field="13" count="1">
            <x v="97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16040">
      <pivotArea dataOnly="0" labelOnly="1" outline="0" fieldPosition="0">
        <references count="14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8" count="1" selected="0">
            <x v="9"/>
          </reference>
          <reference field="9" count="1" selected="0">
            <x v="102"/>
          </reference>
          <reference field="10" count="1" selected="0">
            <x v="100"/>
          </reference>
          <reference field="12" count="1" selected="0">
            <x v="4"/>
          </reference>
          <reference field="13" count="1">
            <x v="86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16039">
      <pivotArea dataOnly="0" labelOnly="1" outline="0" fieldPosition="0">
        <references count="14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8" count="1" selected="0">
            <x v="66"/>
          </reference>
          <reference field="9" count="1" selected="0">
            <x v="104"/>
          </reference>
          <reference field="10" count="1" selected="0">
            <x v="102"/>
          </reference>
          <reference field="12" count="1" selected="0">
            <x v="2"/>
          </reference>
          <reference field="13" count="1">
            <x v="56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16038">
      <pivotArea dataOnly="0" labelOnly="1" outline="0" fieldPosition="0">
        <references count="14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6"/>
          </reference>
          <reference field="8" count="1" selected="0">
            <x v="11"/>
          </reference>
          <reference field="9" count="1" selected="0">
            <x v="119"/>
          </reference>
          <reference field="10" count="1" selected="0">
            <x v="117"/>
          </reference>
          <reference field="12" count="1" selected="0">
            <x v="6"/>
          </reference>
          <reference field="13" count="1">
            <x v="98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16037">
      <pivotArea dataOnly="0" labelOnly="1" outline="0" fieldPosition="0">
        <references count="14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8" count="1" selected="0">
            <x v="39"/>
          </reference>
          <reference field="9" count="1" selected="0">
            <x v="107"/>
          </reference>
          <reference field="10" count="1" selected="0">
            <x v="105"/>
          </reference>
          <reference field="12" count="1" selected="0">
            <x v="4"/>
          </reference>
          <reference field="13" count="1">
            <x v="88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16036">
      <pivotArea dataOnly="0" labelOnly="1" outline="0" fieldPosition="0">
        <references count="14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6"/>
          </reference>
          <reference field="8" count="1" selected="0">
            <x v="44"/>
          </reference>
          <reference field="9" count="1" selected="0">
            <x v="101"/>
          </reference>
          <reference field="10" count="1" selected="0">
            <x v="65"/>
          </reference>
          <reference field="12" count="1" selected="0">
            <x v="6"/>
          </reference>
          <reference field="13" count="1">
            <x v="56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16035">
      <pivotArea dataOnly="0" labelOnly="1" outline="0" fieldPosition="0">
        <references count="14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8" count="1" selected="0">
            <x v="34"/>
          </reference>
          <reference field="9" count="1" selected="0">
            <x v="110"/>
          </reference>
          <reference field="10" count="1" selected="0">
            <x v="108"/>
          </reference>
          <reference field="12" count="1" selected="0">
            <x v="5"/>
          </reference>
          <reference field="13" count="1">
            <x v="90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16034">
      <pivotArea dataOnly="0" labelOnly="1" outline="0" fieldPosition="0">
        <references count="14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8" count="1" selected="0">
            <x v="12"/>
          </reference>
          <reference field="9" count="1" selected="0">
            <x v="128"/>
          </reference>
          <reference field="10" count="1" selected="0">
            <x v="126"/>
          </reference>
          <reference field="12" count="1" selected="0">
            <x v="3"/>
          </reference>
          <reference field="13" count="1">
            <x v="107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16033">
      <pivotArea dataOnly="0" labelOnly="1" outline="0" fieldPosition="0">
        <references count="14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8" count="1" selected="0">
            <x v="14"/>
          </reference>
          <reference field="9" count="1" selected="0">
            <x v="129"/>
          </reference>
          <reference field="10" count="1" selected="0">
            <x v="127"/>
          </reference>
          <reference field="12" count="1" selected="0">
            <x v="4"/>
          </reference>
          <reference field="13" count="1">
            <x v="108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16032">
      <pivotArea dataOnly="0" labelOnly="1" outline="0" fieldPosition="0">
        <references count="14">
          <reference field="0" count="1" selected="0">
            <x v="6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9"/>
          </reference>
          <reference field="6" count="1" selected="0">
            <x v="0"/>
          </reference>
          <reference field="8" count="1" selected="0">
            <x v="13"/>
          </reference>
          <reference field="9" count="1" selected="0">
            <x v="130"/>
          </reference>
          <reference field="10" count="1" selected="0">
            <x v="128"/>
          </reference>
          <reference field="12" count="1" selected="0">
            <x v="4"/>
          </reference>
          <reference field="13" count="1">
            <x v="109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0"/>
          </reference>
        </references>
      </pivotArea>
    </format>
    <format dxfId="16031">
      <pivotArea dataOnly="0" labelOnly="1" outline="0" fieldPosition="0">
        <references count="14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10"/>
          </reference>
          <reference field="6" count="1" selected="0">
            <x v="0"/>
          </reference>
          <reference field="8" count="1" selected="0">
            <x v="10"/>
          </reference>
          <reference field="9" count="1" selected="0">
            <x v="131"/>
          </reference>
          <reference field="10" count="1" selected="0">
            <x v="129"/>
          </reference>
          <reference field="12" count="1" selected="0">
            <x v="4"/>
          </reference>
          <reference field="13" count="1">
            <x v="110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1"/>
          </reference>
        </references>
      </pivotArea>
    </format>
    <format dxfId="16030">
      <pivotArea dataOnly="0" labelOnly="1" outline="0" fieldPosition="0">
        <references count="14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8" count="1" selected="0">
            <x v="41"/>
          </reference>
          <reference field="9" count="1" selected="0">
            <x v="125"/>
          </reference>
          <reference field="10" count="1" selected="0">
            <x v="123"/>
          </reference>
          <reference field="12" count="1" selected="0">
            <x v="3"/>
          </reference>
          <reference field="13" count="1">
            <x v="104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16029">
      <pivotArea dataOnly="0" labelOnly="1" outline="0" fieldPosition="0">
        <references count="14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8" count="1" selected="0">
            <x v="65"/>
          </reference>
          <reference field="9" count="1" selected="0">
            <x v="98"/>
          </reference>
          <reference field="10" count="1" selected="0">
            <x v="97"/>
          </reference>
          <reference field="12" count="1" selected="0">
            <x v="3"/>
          </reference>
          <reference field="13" count="1">
            <x v="56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16028">
      <pivotArea dataOnly="0" labelOnly="1" outline="0" fieldPosition="0">
        <references count="15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8" count="1" selected="0">
            <x v="30"/>
          </reference>
          <reference field="9" count="1" selected="0">
            <x v="76"/>
          </reference>
          <reference field="10" count="1" selected="0">
            <x v="75"/>
          </reference>
          <reference field="12" count="1" selected="0">
            <x v="5"/>
          </reference>
          <reference field="13" count="1" selected="0">
            <x v="65"/>
          </reference>
          <reference field="14" count="1">
            <x v="60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16027">
      <pivotArea dataOnly="0" labelOnly="1" outline="0" fieldPosition="0">
        <references count="15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8" count="1" selected="0">
            <x v="2"/>
          </reference>
          <reference field="9" count="1" selected="0">
            <x v="79"/>
          </reference>
          <reference field="10" count="1" selected="0">
            <x v="78"/>
          </reference>
          <reference field="12" count="1" selected="0">
            <x v="3"/>
          </reference>
          <reference field="13" count="1" selected="0">
            <x v="67"/>
          </reference>
          <reference field="14" count="1">
            <x v="62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16026">
      <pivotArea dataOnly="0" labelOnly="1" outline="0" fieldPosition="0">
        <references count="15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8" count="1" selected="0">
            <x v="18"/>
          </reference>
          <reference field="9" count="1" selected="0">
            <x v="74"/>
          </reference>
          <reference field="10" count="1" selected="0">
            <x v="73"/>
          </reference>
          <reference field="12" count="1" selected="0">
            <x v="5"/>
          </reference>
          <reference field="13" count="1" selected="0">
            <x v="63"/>
          </reference>
          <reference field="14" count="1">
            <x v="58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16025">
      <pivotArea dataOnly="0" labelOnly="1" outline="0" fieldPosition="0">
        <references count="15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8" count="1" selected="0">
            <x v="53"/>
          </reference>
          <reference field="9" count="1" selected="0">
            <x v="97"/>
          </reference>
          <reference field="10" count="1" selected="0">
            <x v="96"/>
          </reference>
          <reference field="12" count="1" selected="0">
            <x v="5"/>
          </reference>
          <reference field="13" count="1" selected="0">
            <x v="84"/>
          </reference>
          <reference field="14" count="1">
            <x v="78"/>
          </reference>
          <reference field="20" count="1" selected="0">
            <x v="1"/>
          </reference>
          <reference field="21" count="1" selected="0">
            <x v="40"/>
          </reference>
          <reference field="22" count="1" selected="0">
            <x v="11"/>
          </reference>
        </references>
      </pivotArea>
    </format>
    <format dxfId="16024">
      <pivotArea dataOnly="0" labelOnly="1" outline="0" fieldPosition="0">
        <references count="15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8" count="1" selected="0">
            <x v="16"/>
          </reference>
          <reference field="9" count="1" selected="0">
            <x v="80"/>
          </reference>
          <reference field="10" count="1" selected="0">
            <x v="79"/>
          </reference>
          <reference field="12" count="1" selected="0">
            <x v="2"/>
          </reference>
          <reference field="13" count="1" selected="0">
            <x v="68"/>
          </reference>
          <reference field="14" count="1">
            <x v="6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16023">
      <pivotArea dataOnly="0" labelOnly="1" outline="0" fieldPosition="0">
        <references count="15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8" count="1" selected="0">
            <x v="42"/>
          </reference>
          <reference field="9" count="1" selected="0">
            <x v="84"/>
          </reference>
          <reference field="10" count="1" selected="0">
            <x v="83"/>
          </reference>
          <reference field="12" count="1" selected="0">
            <x v="5"/>
          </reference>
          <reference field="13" count="1" selected="0">
            <x v="72"/>
          </reference>
          <reference field="14" count="1">
            <x v="67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16022">
      <pivotArea dataOnly="0" labelOnly="1" outline="0" fieldPosition="0">
        <references count="15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8" count="1" selected="0">
            <x v="46"/>
          </reference>
          <reference field="9" count="1" selected="0">
            <x v="96"/>
          </reference>
          <reference field="10" count="1" selected="0">
            <x v="95"/>
          </reference>
          <reference field="12" count="1" selected="0">
            <x v="3"/>
          </reference>
          <reference field="13" count="1" selected="0">
            <x v="83"/>
          </reference>
          <reference field="14" count="1">
            <x v="65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16021">
      <pivotArea dataOnly="0" labelOnly="1" outline="0" fieldPosition="0">
        <references count="15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8" count="1" selected="0">
            <x v="48"/>
          </reference>
          <reference field="9" count="1" selected="0">
            <x v="94"/>
          </reference>
          <reference field="10" count="1" selected="0">
            <x v="93"/>
          </reference>
          <reference field="12" count="1" selected="0">
            <x v="2"/>
          </reference>
          <reference field="13" count="1" selected="0">
            <x v="81"/>
          </reference>
          <reference field="14" count="1">
            <x v="76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16020">
      <pivotArea dataOnly="0" labelOnly="1" outline="0" fieldPosition="0">
        <references count="15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8" count="1" selected="0">
            <x v="55"/>
          </reference>
          <reference field="9" count="1" selected="0">
            <x v="67"/>
          </reference>
          <reference field="10" count="1" selected="0">
            <x v="66"/>
          </reference>
          <reference field="12" count="1" selected="0">
            <x v="5"/>
          </reference>
          <reference field="13" count="1" selected="0">
            <x v="57"/>
          </reference>
          <reference field="14" count="1">
            <x v="52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16019">
      <pivotArea dataOnly="0" labelOnly="1" outline="0" fieldPosition="0">
        <references count="15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8" count="1" selected="0">
            <x v="29"/>
          </reference>
          <reference field="9" count="1" selected="0">
            <x v="83"/>
          </reference>
          <reference field="10" count="1" selected="0">
            <x v="82"/>
          </reference>
          <reference field="12" count="1" selected="0">
            <x v="3"/>
          </reference>
          <reference field="13" count="1" selected="0">
            <x v="71"/>
          </reference>
          <reference field="14" count="1">
            <x v="66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16018">
      <pivotArea dataOnly="0" labelOnly="1" outline="0" fieldPosition="0">
        <references count="15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2"/>
          </reference>
          <reference field="5" count="1" selected="0">
            <x v="27"/>
          </reference>
          <reference field="6" count="1" selected="0">
            <x v="0"/>
          </reference>
          <reference field="8" count="1" selected="0">
            <x v="35"/>
          </reference>
          <reference field="9" count="1" selected="0">
            <x v="91"/>
          </reference>
          <reference field="10" count="1" selected="0">
            <x v="90"/>
          </reference>
          <reference field="12" count="1" selected="0">
            <x v="3"/>
          </reference>
          <reference field="13" count="1" selected="0">
            <x v="78"/>
          </reference>
          <reference field="14" count="1">
            <x v="73"/>
          </reference>
          <reference field="20" count="1" selected="0">
            <x v="1"/>
          </reference>
          <reference field="21" count="1" selected="0">
            <x v="25"/>
          </reference>
          <reference field="22" count="1" selected="0">
            <x v="33"/>
          </reference>
        </references>
      </pivotArea>
    </format>
    <format dxfId="16017">
      <pivotArea dataOnly="0" labelOnly="1" outline="0" fieldPosition="0">
        <references count="15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8" count="1" selected="0">
            <x v="5"/>
          </reference>
          <reference field="9" count="1" selected="0">
            <x v="71"/>
          </reference>
          <reference field="10" count="1" selected="0">
            <x v="70"/>
          </reference>
          <reference field="12" count="1" selected="0">
            <x v="1"/>
          </reference>
          <reference field="13" count="1" selected="0">
            <x v="60"/>
          </reference>
          <reference field="14" count="1">
            <x v="55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16016">
      <pivotArea dataOnly="0" labelOnly="1" outline="0" fieldPosition="0">
        <references count="15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8" count="1" selected="0">
            <x v="59"/>
          </reference>
          <reference field="9" count="1" selected="0">
            <x v="93"/>
          </reference>
          <reference field="10" count="1" selected="0">
            <x v="92"/>
          </reference>
          <reference field="12" count="1" selected="0">
            <x v="2"/>
          </reference>
          <reference field="13" count="1" selected="0">
            <x v="80"/>
          </reference>
          <reference field="14" count="1">
            <x v="75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16015">
      <pivotArea dataOnly="0" labelOnly="1" outline="0" fieldPosition="0">
        <references count="15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8" count="1" selected="0">
            <x v="45"/>
          </reference>
          <reference field="9" count="1" selected="0">
            <x v="70"/>
          </reference>
          <reference field="10" count="1" selected="0">
            <x v="69"/>
          </reference>
          <reference field="12" count="1" selected="0">
            <x v="4"/>
          </reference>
          <reference field="13" count="1" selected="0">
            <x v="59"/>
          </reference>
          <reference field="14" count="1">
            <x v="5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16014">
      <pivotArea dataOnly="0" labelOnly="1" outline="0" fieldPosition="0">
        <references count="15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8" count="1" selected="0">
            <x v="63"/>
          </reference>
          <reference field="9" count="1" selected="0">
            <x v="69"/>
          </reference>
          <reference field="10" count="1" selected="0">
            <x v="68"/>
          </reference>
          <reference field="12" count="1" selected="0">
            <x v="4"/>
          </reference>
          <reference field="13" count="1" selected="0">
            <x v="58"/>
          </reference>
          <reference field="14" count="1">
            <x v="53"/>
          </reference>
          <reference field="20" count="1" selected="0">
            <x v="1"/>
          </reference>
          <reference field="21" count="1" selected="0">
            <x v="2"/>
          </reference>
          <reference field="22" count="1" selected="0">
            <x v="27"/>
          </reference>
        </references>
      </pivotArea>
    </format>
    <format dxfId="16013">
      <pivotArea dataOnly="0" labelOnly="1" outline="0" fieldPosition="0">
        <references count="15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8" count="1" selected="0">
            <x v="47"/>
          </reference>
          <reference field="9" count="1" selected="0">
            <x v="92"/>
          </reference>
          <reference field="10" count="1" selected="0">
            <x v="91"/>
          </reference>
          <reference field="12" count="1" selected="0">
            <x v="3"/>
          </reference>
          <reference field="13" count="1" selected="0">
            <x v="79"/>
          </reference>
          <reference field="14" count="1">
            <x v="74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16012">
      <pivotArea dataOnly="0" labelOnly="1" outline="0" fieldPosition="0">
        <references count="15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21"/>
          </reference>
          <reference field="6" count="1" selected="0">
            <x v="0"/>
          </reference>
          <reference field="8" count="1" selected="0">
            <x v="54"/>
          </reference>
          <reference field="9" count="1" selected="0">
            <x v="109"/>
          </reference>
          <reference field="10" count="1" selected="0">
            <x v="107"/>
          </reference>
          <reference field="12" count="1" selected="0">
            <x v="6"/>
          </reference>
          <reference field="13" count="1" selected="0">
            <x v="89"/>
          </reference>
          <reference field="14" count="1">
            <x v="84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16011">
      <pivotArea dataOnly="0" labelOnly="1" outline="0" fieldPosition="0">
        <references count="15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8" count="1" selected="0">
            <x v="43"/>
          </reference>
          <reference field="9" count="1" selected="0">
            <x v="103"/>
          </reference>
          <reference field="10" count="1" selected="0">
            <x v="101"/>
          </reference>
          <reference field="12" count="1" selected="0">
            <x v="6"/>
          </reference>
          <reference field="13" count="1" selected="0">
            <x v="67"/>
          </reference>
          <reference field="14" count="1">
            <x v="81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16010">
      <pivotArea dataOnly="0" labelOnly="1" outline="0" fieldPosition="0">
        <references count="15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8" count="1" selected="0">
            <x v="64"/>
          </reference>
          <reference field="9" count="1" selected="0">
            <x v="99"/>
          </reference>
          <reference field="10" count="1" selected="0">
            <x v="98"/>
          </reference>
          <reference field="12" count="1" selected="0">
            <x v="4"/>
          </reference>
          <reference field="13" count="1" selected="0">
            <x v="56"/>
          </reference>
          <reference field="14" count="1">
            <x v="51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61"/>
          </reference>
        </references>
      </pivotArea>
    </format>
    <format dxfId="16009">
      <pivotArea dataOnly="0" labelOnly="1" outline="0" fieldPosition="0">
        <references count="15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8" count="1" selected="0">
            <x v="25"/>
          </reference>
          <reference field="9" count="1" selected="0">
            <x v="100"/>
          </reference>
          <reference field="10" count="1" selected="0">
            <x v="99"/>
          </reference>
          <reference field="12" count="1" selected="0">
            <x v="3"/>
          </reference>
          <reference field="13" count="1" selected="0">
            <x v="85"/>
          </reference>
          <reference field="14" count="1">
            <x v="79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16008">
      <pivotArea dataOnly="0" labelOnly="1" outline="0" fieldPosition="0">
        <references count="15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8" count="1" selected="0">
            <x v="8"/>
          </reference>
          <reference field="9" count="1" selected="0">
            <x v="105"/>
          </reference>
          <reference field="10" count="1" selected="0">
            <x v="103"/>
          </reference>
          <reference field="12" count="1" selected="0">
            <x v="4"/>
          </reference>
          <reference field="13" count="1" selected="0">
            <x v="87"/>
          </reference>
          <reference field="14" count="1">
            <x v="82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16007">
      <pivotArea dataOnly="0" labelOnly="1" outline="0" fieldPosition="0">
        <references count="15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8" count="1" selected="0">
            <x v="33"/>
          </reference>
          <reference field="9" count="1" selected="0">
            <x v="120"/>
          </reference>
          <reference field="10" count="1" selected="0">
            <x v="118"/>
          </reference>
          <reference field="12" count="1" selected="0">
            <x v="2"/>
          </reference>
          <reference field="13" count="1" selected="0">
            <x v="99"/>
          </reference>
          <reference field="14" count="1">
            <x v="94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16006">
      <pivotArea dataOnly="0" labelOnly="1" outline="0" fieldPosition="0">
        <references count="15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8" count="1" selected="0">
            <x v="3"/>
          </reference>
          <reference field="9" count="1" selected="0">
            <x v="114"/>
          </reference>
          <reference field="10" count="1" selected="0">
            <x v="112"/>
          </reference>
          <reference field="12" count="1" selected="0">
            <x v="3"/>
          </reference>
          <reference field="13" count="1" selected="0">
            <x v="93"/>
          </reference>
          <reference field="14" count="1">
            <x v="88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16005">
      <pivotArea dataOnly="0" labelOnly="1" outline="0" fieldPosition="0">
        <references count="15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8" count="1" selected="0">
            <x v="62"/>
          </reference>
          <reference field="9" count="1" selected="0">
            <x v="116"/>
          </reference>
          <reference field="10" count="1" selected="0">
            <x v="114"/>
          </reference>
          <reference field="12" count="1" selected="0">
            <x v="6"/>
          </reference>
          <reference field="13" count="1" selected="0">
            <x v="95"/>
          </reference>
          <reference field="14" count="1">
            <x v="90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3"/>
          </reference>
        </references>
      </pivotArea>
    </format>
    <format dxfId="16004">
      <pivotArea dataOnly="0" labelOnly="1" outline="0" fieldPosition="0">
        <references count="15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8" count="1" selected="0">
            <x v="60"/>
          </reference>
          <reference field="9" count="1" selected="0">
            <x v="115"/>
          </reference>
          <reference field="10" count="1" selected="0">
            <x v="113"/>
          </reference>
          <reference field="12" count="1" selected="0">
            <x v="3"/>
          </reference>
          <reference field="13" count="1" selected="0">
            <x v="94"/>
          </reference>
          <reference field="14" count="1">
            <x v="89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16003">
      <pivotArea dataOnly="0" labelOnly="1" outline="0" fieldPosition="0">
        <references count="15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8" count="1" selected="0">
            <x v="4"/>
          </reference>
          <reference field="9" count="1" selected="0">
            <x v="127"/>
          </reference>
          <reference field="10" count="1" selected="0">
            <x v="125"/>
          </reference>
          <reference field="12" count="1" selected="0">
            <x v="3"/>
          </reference>
          <reference field="13" count="1" selected="0">
            <x v="106"/>
          </reference>
          <reference field="14" count="1">
            <x v="101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16002">
      <pivotArea dataOnly="0" labelOnly="1" outline="0" fieldPosition="0">
        <references count="15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8" count="1" selected="0">
            <x v="27"/>
          </reference>
          <reference field="9" count="1" selected="0">
            <x v="106"/>
          </reference>
          <reference field="10" count="1" selected="0">
            <x v="104"/>
          </reference>
          <reference field="12" count="1" selected="0">
            <x v="4"/>
          </reference>
          <reference field="13" count="1" selected="0">
            <x v="56"/>
          </reference>
          <reference field="14" count="1">
            <x v="51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16001">
      <pivotArea dataOnly="0" labelOnly="1" outline="0" fieldPosition="0">
        <references count="15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8" count="1" selected="0">
            <x v="21"/>
          </reference>
          <reference field="9" count="1" selected="0">
            <x v="124"/>
          </reference>
          <reference field="10" count="1" selected="0">
            <x v="122"/>
          </reference>
          <reference field="12" count="1" selected="0">
            <x v="2"/>
          </reference>
          <reference field="13" count="1" selected="0">
            <x v="103"/>
          </reference>
          <reference field="14" count="1">
            <x v="98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6000">
      <pivotArea dataOnly="0" labelOnly="1" outline="0" fieldPosition="0">
        <references count="15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8" count="1" selected="0">
            <x v="24"/>
          </reference>
          <reference field="9" count="1" selected="0">
            <x v="123"/>
          </reference>
          <reference field="10" count="1" selected="0">
            <x v="121"/>
          </reference>
          <reference field="12" count="1" selected="0">
            <x v="3"/>
          </reference>
          <reference field="13" count="1" selected="0">
            <x v="102"/>
          </reference>
          <reference field="14" count="1">
            <x v="97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5999">
      <pivotArea dataOnly="0" labelOnly="1" outline="0" fieldPosition="0">
        <references count="15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8" count="1" selected="0">
            <x v="26"/>
          </reference>
          <reference field="9" count="1" selected="0">
            <x v="122"/>
          </reference>
          <reference field="10" count="1" selected="0">
            <x v="120"/>
          </reference>
          <reference field="12" count="1" selected="0">
            <x v="5"/>
          </reference>
          <reference field="13" count="1" selected="0">
            <x v="101"/>
          </reference>
          <reference field="14" count="1">
            <x v="96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5998">
      <pivotArea dataOnly="0" labelOnly="1" outline="0" fieldPosition="0">
        <references count="15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8" count="1" selected="0">
            <x v="32"/>
          </reference>
          <reference field="9" count="1" selected="0">
            <x v="121"/>
          </reference>
          <reference field="10" count="1" selected="0">
            <x v="119"/>
          </reference>
          <reference field="12" count="1" selected="0">
            <x v="5"/>
          </reference>
          <reference field="13" count="1" selected="0">
            <x v="100"/>
          </reference>
          <reference field="14" count="1">
            <x v="95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5997">
      <pivotArea dataOnly="0" labelOnly="1" outline="0" fieldPosition="0">
        <references count="15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8" count="1" selected="0">
            <x v="17"/>
          </reference>
          <reference field="9" count="1" selected="0">
            <x v="126"/>
          </reference>
          <reference field="10" count="1" selected="0">
            <x v="124"/>
          </reference>
          <reference field="12" count="1" selected="0">
            <x v="3"/>
          </reference>
          <reference field="13" count="1" selected="0">
            <x v="105"/>
          </reference>
          <reference field="14" count="1">
            <x v="100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15996">
      <pivotArea dataOnly="0" labelOnly="1" outline="0" fieldPosition="0">
        <references count="15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8" count="1" selected="0">
            <x v="61"/>
          </reference>
          <reference field="9" count="1" selected="0">
            <x v="72"/>
          </reference>
          <reference field="10" count="1" selected="0">
            <x v="71"/>
          </reference>
          <reference field="12" count="1" selected="0">
            <x v="4"/>
          </reference>
          <reference field="13" count="1" selected="0">
            <x v="61"/>
          </reference>
          <reference field="14" count="1">
            <x v="56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15995">
      <pivotArea dataOnly="0" labelOnly="1" outline="0" fieldPosition="0">
        <references count="15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8" count="1" selected="0">
            <x v="51"/>
          </reference>
          <reference field="9" count="1" selected="0">
            <x v="73"/>
          </reference>
          <reference field="10" count="1" selected="0">
            <x v="72"/>
          </reference>
          <reference field="12" count="1" selected="0">
            <x v="2"/>
          </reference>
          <reference field="13" count="1" selected="0">
            <x v="62"/>
          </reference>
          <reference field="14" count="1">
            <x v="57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15994">
      <pivotArea dataOnly="0" labelOnly="1" outline="0" fieldPosition="0">
        <references count="15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8" count="1" selected="0">
            <x v="20"/>
          </reference>
          <reference field="9" count="1" selected="0">
            <x v="75"/>
          </reference>
          <reference field="10" count="1" selected="0">
            <x v="74"/>
          </reference>
          <reference field="12" count="1" selected="0">
            <x v="5"/>
          </reference>
          <reference field="13" count="1" selected="0">
            <x v="64"/>
          </reference>
          <reference field="14" count="1">
            <x v="59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15993">
      <pivotArea dataOnly="0" labelOnly="1" outline="0" fieldPosition="0">
        <references count="15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8" count="1" selected="0">
            <x v="6"/>
          </reference>
          <reference field="9" count="1" selected="0">
            <x v="77"/>
          </reference>
          <reference field="10" count="1" selected="0">
            <x v="76"/>
          </reference>
          <reference field="12" count="1" selected="0">
            <x v="4"/>
          </reference>
          <reference field="13" count="1" selected="0">
            <x v="66"/>
          </reference>
          <reference field="14" count="1">
            <x v="6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15992">
      <pivotArea dataOnly="0" labelOnly="1" outline="0" fieldPosition="0">
        <references count="15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8" count="1" selected="0">
            <x v="1"/>
          </reference>
          <reference field="9" count="1" selected="0">
            <x v="78"/>
          </reference>
          <reference field="10" count="1" selected="0">
            <x v="77"/>
          </reference>
          <reference field="12" count="1" selected="0">
            <x v="1"/>
          </reference>
          <reference field="13" count="1" selected="0">
            <x v="56"/>
          </reference>
          <reference field="14" count="1">
            <x v="5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15991">
      <pivotArea dataOnly="0" labelOnly="1" outline="0" fieldPosition="0">
        <references count="15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8" count="1" selected="0">
            <x v="40"/>
          </reference>
          <reference field="9" count="1" selected="0">
            <x v="85"/>
          </reference>
          <reference field="10" count="1" selected="0">
            <x v="84"/>
          </reference>
          <reference field="12" count="1" selected="0">
            <x v="5"/>
          </reference>
          <reference field="13" count="1" selected="0">
            <x v="73"/>
          </reference>
          <reference field="14" count="1">
            <x v="68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15990">
      <pivotArea dataOnly="0" labelOnly="1" outline="0" fieldPosition="0">
        <references count="15">
          <reference field="0" count="1" selected="0">
            <x v="4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0"/>
          </reference>
          <reference field="8" count="1" selected="0">
            <x v="37"/>
          </reference>
          <reference field="9" count="1" selected="0">
            <x v="86"/>
          </reference>
          <reference field="10" count="1" selected="0">
            <x v="85"/>
          </reference>
          <reference field="12" count="1" selected="0">
            <x v="3"/>
          </reference>
          <reference field="13" count="1" selected="0">
            <x v="74"/>
          </reference>
          <reference field="14" count="1">
            <x v="69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15989">
      <pivotArea dataOnly="0" labelOnly="1" outline="0" fieldPosition="0">
        <references count="15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8" count="1" selected="0">
            <x v="0"/>
          </reference>
          <reference field="9" count="1" selected="0">
            <x v="90"/>
          </reference>
          <reference field="10" count="1" selected="0">
            <x v="89"/>
          </reference>
          <reference field="12" count="1" selected="0">
            <x v="3"/>
          </reference>
          <reference field="13" count="1" selected="0">
            <x v="77"/>
          </reference>
          <reference field="14" count="1">
            <x v="72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15988">
      <pivotArea dataOnly="0" labelOnly="1" outline="0" fieldPosition="0">
        <references count="15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8" count="1" selected="0">
            <x v="56"/>
          </reference>
          <reference field="9" count="1" selected="0">
            <x v="95"/>
          </reference>
          <reference field="10" count="1" selected="0">
            <x v="94"/>
          </reference>
          <reference field="12" count="1" selected="0">
            <x v="6"/>
          </reference>
          <reference field="13" count="1" selected="0">
            <x v="82"/>
          </reference>
          <reference field="14" count="1">
            <x v="77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15987">
      <pivotArea dataOnly="0" labelOnly="1" outline="0" fieldPosition="0">
        <references count="15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8" count="1" selected="0">
            <x v="15"/>
          </reference>
          <reference field="9" count="1" selected="0">
            <x v="68"/>
          </reference>
          <reference field="10" count="1" selected="0">
            <x v="67"/>
          </reference>
          <reference field="12" count="1" selected="0">
            <x v="3"/>
          </reference>
          <reference field="13" count="1" selected="0">
            <x v="56"/>
          </reference>
          <reference field="14" count="1">
            <x v="51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15986">
      <pivotArea dataOnly="0" labelOnly="1" outline="0" fieldPosition="0">
        <references count="15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6"/>
          </reference>
          <reference field="8" count="1" selected="0">
            <x v="36"/>
          </reference>
          <reference field="9" count="1" selected="0">
            <x v="81"/>
          </reference>
          <reference field="10" count="1" selected="0">
            <x v="80"/>
          </reference>
          <reference field="12" count="1" selected="0">
            <x v="3"/>
          </reference>
          <reference field="13" count="1" selected="0">
            <x v="69"/>
          </reference>
          <reference field="14" count="1">
            <x v="64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16"/>
          </reference>
        </references>
      </pivotArea>
    </format>
    <format dxfId="15985">
      <pivotArea dataOnly="0" labelOnly="1" outline="0" fieldPosition="0">
        <references count="15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8" count="1" selected="0">
            <x v="58"/>
          </reference>
          <reference field="9" count="1" selected="0">
            <x v="82"/>
          </reference>
          <reference field="10" count="1" selected="0">
            <x v="81"/>
          </reference>
          <reference field="12" count="1" selected="0">
            <x v="5"/>
          </reference>
          <reference field="13" count="1" selected="0">
            <x v="70"/>
          </reference>
          <reference field="14" count="1">
            <x v="6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15984">
      <pivotArea dataOnly="0" labelOnly="1" outline="0" fieldPosition="0">
        <references count="15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8" count="1" selected="0">
            <x v="52"/>
          </reference>
          <reference field="9" count="1" selected="0">
            <x v="66"/>
          </reference>
          <reference field="10" count="1" selected="0">
            <x v="65"/>
          </reference>
          <reference field="12" count="1" selected="0">
            <x v="6"/>
          </reference>
          <reference field="13" count="1" selected="0">
            <x v="56"/>
          </reference>
          <reference field="14" count="1">
            <x v="51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5983">
      <pivotArea dataOnly="0" labelOnly="1" outline="0" fieldPosition="0">
        <references count="15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8" count="1" selected="0">
            <x v="31"/>
          </reference>
          <reference field="9" count="1" selected="0">
            <x v="87"/>
          </reference>
          <reference field="10" count="1" selected="0">
            <x v="86"/>
          </reference>
          <reference field="12" count="1" selected="0">
            <x v="3"/>
          </reference>
          <reference field="13" count="1" selected="0">
            <x v="75"/>
          </reference>
          <reference field="14" count="1">
            <x v="70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5982">
      <pivotArea dataOnly="0" labelOnly="1" outline="0" fieldPosition="0">
        <references count="15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8" count="1" selected="0">
            <x v="28"/>
          </reference>
          <reference field="9" count="1" selected="0">
            <x v="88"/>
          </reference>
          <reference field="10" count="1" selected="0">
            <x v="87"/>
          </reference>
          <reference field="12" count="1" selected="0">
            <x v="4"/>
          </reference>
          <reference field="13" count="1" selected="0">
            <x v="76"/>
          </reference>
          <reference field="14" count="1">
            <x v="71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5981">
      <pivotArea dataOnly="0" labelOnly="1" outline="0" fieldPosition="0">
        <references count="15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8" count="1" selected="0">
            <x v="7"/>
          </reference>
          <reference field="9" count="1" selected="0">
            <x v="89"/>
          </reference>
          <reference field="10" count="1" selected="0">
            <x v="88"/>
          </reference>
          <reference field="12" count="1" selected="0">
            <x v="3"/>
          </reference>
          <reference field="13" count="1" selected="0">
            <x v="56"/>
          </reference>
          <reference field="14" count="1">
            <x v="51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15980">
      <pivotArea dataOnly="0" labelOnly="1" outline="0" fieldPosition="0">
        <references count="15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8" count="1" selected="0">
            <x v="38"/>
          </reference>
          <reference field="9" count="1" selected="0">
            <x v="111"/>
          </reference>
          <reference field="10" count="1" selected="0">
            <x v="109"/>
          </reference>
          <reference field="12" count="1" selected="0">
            <x v="3"/>
          </reference>
          <reference field="13" count="1" selected="0">
            <x v="91"/>
          </reference>
          <reference field="14" count="1">
            <x v="86"/>
          </reference>
          <reference field="20" count="1" selected="0">
            <x v="4"/>
          </reference>
          <reference field="21" count="1" selected="0">
            <x v="8"/>
          </reference>
          <reference field="22" count="1" selected="0">
            <x v="58"/>
          </reference>
        </references>
      </pivotArea>
    </format>
    <format dxfId="15979">
      <pivotArea dataOnly="0" labelOnly="1" outline="0" fieldPosition="0">
        <references count="15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8" count="1" selected="0">
            <x v="22"/>
          </reference>
          <reference field="9" count="1" selected="0">
            <x v="112"/>
          </reference>
          <reference field="10" count="1" selected="0">
            <x v="110"/>
          </reference>
          <reference field="12" count="1" selected="0">
            <x v="2"/>
          </reference>
          <reference field="13" count="1" selected="0">
            <x v="92"/>
          </reference>
          <reference field="14" count="1">
            <x v="87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15978">
      <pivotArea dataOnly="0" labelOnly="1" outline="0" fieldPosition="0">
        <references count="15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8" count="1" selected="0">
            <x v="23"/>
          </reference>
          <reference field="9" count="1" selected="0">
            <x v="117"/>
          </reference>
          <reference field="10" count="1" selected="0">
            <x v="115"/>
          </reference>
          <reference field="12" count="1" selected="0">
            <x v="3"/>
          </reference>
          <reference field="13" count="1" selected="0">
            <x v="96"/>
          </reference>
          <reference field="14" count="1">
            <x v="91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15977">
      <pivotArea dataOnly="0" labelOnly="1" outline="0" fieldPosition="0">
        <references count="15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8" count="1" selected="0">
            <x v="50"/>
          </reference>
          <reference field="9" count="1" selected="0">
            <x v="118"/>
          </reference>
          <reference field="10" count="1" selected="0">
            <x v="116"/>
          </reference>
          <reference field="12" count="1" selected="0">
            <x v="2"/>
          </reference>
          <reference field="13" count="1" selected="0">
            <x v="97"/>
          </reference>
          <reference field="14" count="1">
            <x v="9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15976">
      <pivotArea dataOnly="0" labelOnly="1" outline="0" fieldPosition="0">
        <references count="15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8" count="1" selected="0">
            <x v="9"/>
          </reference>
          <reference field="9" count="1" selected="0">
            <x v="102"/>
          </reference>
          <reference field="10" count="1" selected="0">
            <x v="100"/>
          </reference>
          <reference field="12" count="1" selected="0">
            <x v="4"/>
          </reference>
          <reference field="13" count="1" selected="0">
            <x v="86"/>
          </reference>
          <reference field="14" count="1">
            <x v="80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15975">
      <pivotArea dataOnly="0" labelOnly="1" outline="0" fieldPosition="0">
        <references count="15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8" count="1" selected="0">
            <x v="66"/>
          </reference>
          <reference field="9" count="1" selected="0">
            <x v="104"/>
          </reference>
          <reference field="10" count="1" selected="0">
            <x v="102"/>
          </reference>
          <reference field="12" count="1" selected="0">
            <x v="2"/>
          </reference>
          <reference field="13" count="1" selected="0">
            <x v="56"/>
          </reference>
          <reference field="14" count="1">
            <x v="51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15974">
      <pivotArea dataOnly="0" labelOnly="1" outline="0" fieldPosition="0">
        <references count="15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6"/>
          </reference>
          <reference field="8" count="1" selected="0">
            <x v="11"/>
          </reference>
          <reference field="9" count="1" selected="0">
            <x v="119"/>
          </reference>
          <reference field="10" count="1" selected="0">
            <x v="117"/>
          </reference>
          <reference field="12" count="1" selected="0">
            <x v="6"/>
          </reference>
          <reference field="13" count="1" selected="0">
            <x v="98"/>
          </reference>
          <reference field="14" count="1">
            <x v="93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15973">
      <pivotArea dataOnly="0" labelOnly="1" outline="0" fieldPosition="0">
        <references count="15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8" count="1" selected="0">
            <x v="39"/>
          </reference>
          <reference field="9" count="1" selected="0">
            <x v="107"/>
          </reference>
          <reference field="10" count="1" selected="0">
            <x v="105"/>
          </reference>
          <reference field="12" count="1" selected="0">
            <x v="4"/>
          </reference>
          <reference field="13" count="1" selected="0">
            <x v="88"/>
          </reference>
          <reference field="14" count="1">
            <x v="83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15972">
      <pivotArea dataOnly="0" labelOnly="1" outline="0" fieldPosition="0">
        <references count="15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6"/>
          </reference>
          <reference field="8" count="1" selected="0">
            <x v="44"/>
          </reference>
          <reference field="9" count="1" selected="0">
            <x v="101"/>
          </reference>
          <reference field="10" count="1" selected="0">
            <x v="65"/>
          </reference>
          <reference field="12" count="1" selected="0">
            <x v="6"/>
          </reference>
          <reference field="13" count="1" selected="0">
            <x v="56"/>
          </reference>
          <reference field="14" count="1">
            <x v="51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15971">
      <pivotArea dataOnly="0" labelOnly="1" outline="0" fieldPosition="0">
        <references count="15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8" count="1" selected="0">
            <x v="34"/>
          </reference>
          <reference field="9" count="1" selected="0">
            <x v="110"/>
          </reference>
          <reference field="10" count="1" selected="0">
            <x v="108"/>
          </reference>
          <reference field="12" count="1" selected="0">
            <x v="5"/>
          </reference>
          <reference field="13" count="1" selected="0">
            <x v="90"/>
          </reference>
          <reference field="14" count="1">
            <x v="8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15970">
      <pivotArea dataOnly="0" labelOnly="1" outline="0" fieldPosition="0">
        <references count="15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8" count="1" selected="0">
            <x v="12"/>
          </reference>
          <reference field="9" count="1" selected="0">
            <x v="128"/>
          </reference>
          <reference field="10" count="1" selected="0">
            <x v="126"/>
          </reference>
          <reference field="12" count="1" selected="0">
            <x v="3"/>
          </reference>
          <reference field="13" count="1" selected="0">
            <x v="107"/>
          </reference>
          <reference field="14" count="1">
            <x v="102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15969">
      <pivotArea dataOnly="0" labelOnly="1" outline="0" fieldPosition="0">
        <references count="15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8" count="1" selected="0">
            <x v="14"/>
          </reference>
          <reference field="9" count="1" selected="0">
            <x v="129"/>
          </reference>
          <reference field="10" count="1" selected="0">
            <x v="127"/>
          </reference>
          <reference field="12" count="1" selected="0">
            <x v="4"/>
          </reference>
          <reference field="13" count="1" selected="0">
            <x v="108"/>
          </reference>
          <reference field="14" count="1">
            <x v="10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15968">
      <pivotArea dataOnly="0" labelOnly="1" outline="0" fieldPosition="0">
        <references count="15">
          <reference field="0" count="1" selected="0">
            <x v="6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9"/>
          </reference>
          <reference field="6" count="1" selected="0">
            <x v="0"/>
          </reference>
          <reference field="8" count="1" selected="0">
            <x v="13"/>
          </reference>
          <reference field="9" count="1" selected="0">
            <x v="130"/>
          </reference>
          <reference field="10" count="1" selected="0">
            <x v="128"/>
          </reference>
          <reference field="12" count="1" selected="0">
            <x v="4"/>
          </reference>
          <reference field="13" count="1" selected="0">
            <x v="109"/>
          </reference>
          <reference field="14" count="1">
            <x v="10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0"/>
          </reference>
        </references>
      </pivotArea>
    </format>
    <format dxfId="15967">
      <pivotArea dataOnly="0" labelOnly="1" outline="0" fieldPosition="0">
        <references count="15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10"/>
          </reference>
          <reference field="6" count="1" selected="0">
            <x v="0"/>
          </reference>
          <reference field="8" count="1" selected="0">
            <x v="10"/>
          </reference>
          <reference field="9" count="1" selected="0">
            <x v="131"/>
          </reference>
          <reference field="10" count="1" selected="0">
            <x v="129"/>
          </reference>
          <reference field="12" count="1" selected="0">
            <x v="4"/>
          </reference>
          <reference field="13" count="1" selected="0">
            <x v="110"/>
          </reference>
          <reference field="14" count="1">
            <x v="105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1"/>
          </reference>
        </references>
      </pivotArea>
    </format>
    <format dxfId="15966">
      <pivotArea dataOnly="0" labelOnly="1" outline="0" fieldPosition="0">
        <references count="15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8" count="1" selected="0">
            <x v="41"/>
          </reference>
          <reference field="9" count="1" selected="0">
            <x v="125"/>
          </reference>
          <reference field="10" count="1" selected="0">
            <x v="123"/>
          </reference>
          <reference field="12" count="1" selected="0">
            <x v="3"/>
          </reference>
          <reference field="13" count="1" selected="0">
            <x v="104"/>
          </reference>
          <reference field="14" count="1">
            <x v="99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15965">
      <pivotArea dataOnly="0" labelOnly="1" outline="0" fieldPosition="0">
        <references count="15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8" count="1" selected="0">
            <x v="65"/>
          </reference>
          <reference field="9" count="1" selected="0">
            <x v="98"/>
          </reference>
          <reference field="10" count="1" selected="0">
            <x v="97"/>
          </reference>
          <reference field="12" count="1" selected="0">
            <x v="3"/>
          </reference>
          <reference field="13" count="1" selected="0">
            <x v="56"/>
          </reference>
          <reference field="14" count="1">
            <x v="51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15964">
      <pivotArea dataOnly="0" labelOnly="1" outline="0" fieldPosition="0">
        <references count="16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8" count="1" selected="0">
            <x v="30"/>
          </reference>
          <reference field="9" count="1" selected="0">
            <x v="76"/>
          </reference>
          <reference field="10" count="1" selected="0">
            <x v="75"/>
          </reference>
          <reference field="12" count="1" selected="0">
            <x v="5"/>
          </reference>
          <reference field="13" count="1" selected="0">
            <x v="65"/>
          </reference>
          <reference field="14" count="1" selected="0">
            <x v="60"/>
          </reference>
          <reference field="16" count="1">
            <x v="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15963">
      <pivotArea dataOnly="0" labelOnly="1" outline="0" fieldPosition="0">
        <references count="16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8" count="1" selected="0">
            <x v="16"/>
          </reference>
          <reference field="9" count="1" selected="0">
            <x v="80"/>
          </reference>
          <reference field="10" count="1" selected="0">
            <x v="79"/>
          </reference>
          <reference field="12" count="1" selected="0">
            <x v="2"/>
          </reference>
          <reference field="13" count="1" selected="0">
            <x v="68"/>
          </reference>
          <reference field="14" count="1" selected="0">
            <x v="63"/>
          </reference>
          <reference field="16" count="1">
            <x v="0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15962">
      <pivotArea dataOnly="0" labelOnly="1" outline="0" fieldPosition="0">
        <references count="16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8" count="1" selected="0">
            <x v="46"/>
          </reference>
          <reference field="9" count="1" selected="0">
            <x v="96"/>
          </reference>
          <reference field="10" count="1" selected="0">
            <x v="95"/>
          </reference>
          <reference field="12" count="1" selected="0">
            <x v="3"/>
          </reference>
          <reference field="13" count="1" selected="0">
            <x v="83"/>
          </reference>
          <reference field="14" count="1" selected="0">
            <x v="65"/>
          </reference>
          <reference field="16" count="1">
            <x v="1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15961">
      <pivotArea dataOnly="0" labelOnly="1" outline="0" fieldPosition="0">
        <references count="16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8" count="1" selected="0">
            <x v="48"/>
          </reference>
          <reference field="9" count="1" selected="0">
            <x v="94"/>
          </reference>
          <reference field="10" count="1" selected="0">
            <x v="93"/>
          </reference>
          <reference field="12" count="1" selected="0">
            <x v="2"/>
          </reference>
          <reference field="13" count="1" selected="0">
            <x v="81"/>
          </reference>
          <reference field="14" count="1" selected="0">
            <x v="76"/>
          </reference>
          <reference field="16" count="1">
            <x v="0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15960">
      <pivotArea dataOnly="0" labelOnly="1" outline="0" fieldPosition="0">
        <references count="16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8" count="1" selected="0">
            <x v="55"/>
          </reference>
          <reference field="9" count="1" selected="0">
            <x v="67"/>
          </reference>
          <reference field="10" count="1" selected="0">
            <x v="66"/>
          </reference>
          <reference field="12" count="1" selected="0">
            <x v="5"/>
          </reference>
          <reference field="13" count="1" selected="0">
            <x v="57"/>
          </reference>
          <reference field="14" count="1" selected="0">
            <x v="52"/>
          </reference>
          <reference field="16" count="1">
            <x v="1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15959">
      <pivotArea dataOnly="0" labelOnly="1" outline="0" fieldPosition="0">
        <references count="16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8" count="1" selected="0">
            <x v="29"/>
          </reference>
          <reference field="9" count="1" selected="0">
            <x v="83"/>
          </reference>
          <reference field="10" count="1" selected="0">
            <x v="82"/>
          </reference>
          <reference field="12" count="1" selected="0">
            <x v="3"/>
          </reference>
          <reference field="13" count="1" selected="0">
            <x v="71"/>
          </reference>
          <reference field="14" count="1" selected="0">
            <x v="66"/>
          </reference>
          <reference field="16" count="1">
            <x v="0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15958">
      <pivotArea dataOnly="0" labelOnly="1" outline="0" fieldPosition="0">
        <references count="16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8" count="1" selected="0">
            <x v="45"/>
          </reference>
          <reference field="9" count="1" selected="0">
            <x v="70"/>
          </reference>
          <reference field="10" count="1" selected="0">
            <x v="69"/>
          </reference>
          <reference field="12" count="1" selected="0">
            <x v="4"/>
          </reference>
          <reference field="13" count="1" selected="0">
            <x v="59"/>
          </reference>
          <reference field="14" count="1" selected="0">
            <x v="54"/>
          </reference>
          <reference field="16" count="1">
            <x v="1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15957">
      <pivotArea dataOnly="0" labelOnly="1" outline="0" fieldPosition="0">
        <references count="16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21"/>
          </reference>
          <reference field="6" count="1" selected="0">
            <x v="0"/>
          </reference>
          <reference field="8" count="1" selected="0">
            <x v="54"/>
          </reference>
          <reference field="9" count="1" selected="0">
            <x v="109"/>
          </reference>
          <reference field="10" count="1" selected="0">
            <x v="107"/>
          </reference>
          <reference field="12" count="1" selected="0">
            <x v="6"/>
          </reference>
          <reference field="13" count="1" selected="0">
            <x v="89"/>
          </reference>
          <reference field="14" count="1" selected="0">
            <x v="84"/>
          </reference>
          <reference field="16" count="1">
            <x v="0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15956">
      <pivotArea dataOnly="0" labelOnly="1" outline="0" fieldPosition="0">
        <references count="16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8" count="1" selected="0">
            <x v="43"/>
          </reference>
          <reference field="9" count="1" selected="0">
            <x v="103"/>
          </reference>
          <reference field="10" count="1" selected="0">
            <x v="101"/>
          </reference>
          <reference field="12" count="1" selected="0">
            <x v="6"/>
          </reference>
          <reference field="13" count="1" selected="0">
            <x v="67"/>
          </reference>
          <reference field="14" count="1" selected="0">
            <x v="81"/>
          </reference>
          <reference field="16" count="1">
            <x v="1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15955">
      <pivotArea dataOnly="0" labelOnly="1" outline="0" fieldPosition="0">
        <references count="16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8" count="1" selected="0">
            <x v="64"/>
          </reference>
          <reference field="9" count="1" selected="0">
            <x v="99"/>
          </reference>
          <reference field="10" count="1" selected="0">
            <x v="98"/>
          </reference>
          <reference field="12" count="1" selected="0">
            <x v="4"/>
          </reference>
          <reference field="13" count="1" selected="0">
            <x v="56"/>
          </reference>
          <reference field="14" count="1" selected="0">
            <x v="51"/>
          </reference>
          <reference field="16" count="1">
            <x v="0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61"/>
          </reference>
        </references>
      </pivotArea>
    </format>
    <format dxfId="15954">
      <pivotArea dataOnly="0" labelOnly="1" outline="0" fieldPosition="0">
        <references count="16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8" count="1" selected="0">
            <x v="19"/>
          </reference>
          <reference field="9" count="1" selected="0">
            <x v="108"/>
          </reference>
          <reference field="10" count="1" selected="0">
            <x v="106"/>
          </reference>
          <reference field="12" count="1" selected="0">
            <x v="2"/>
          </reference>
          <reference field="13" count="1" selected="0">
            <x v="56"/>
          </reference>
          <reference field="14" count="1" selected="0">
            <x v="51"/>
          </reference>
          <reference field="16" count="1">
            <x v="1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15953">
      <pivotArea dataOnly="0" labelOnly="1" outline="0" fieldPosition="0">
        <references count="16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8" count="1" selected="0">
            <x v="33"/>
          </reference>
          <reference field="9" count="1" selected="0">
            <x v="120"/>
          </reference>
          <reference field="10" count="1" selected="0">
            <x v="118"/>
          </reference>
          <reference field="12" count="1" selected="0">
            <x v="2"/>
          </reference>
          <reference field="13" count="1" selected="0">
            <x v="99"/>
          </reference>
          <reference field="14" count="1" selected="0">
            <x v="94"/>
          </reference>
          <reference field="16" count="1">
            <x v="0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15952">
      <pivotArea dataOnly="0" labelOnly="1" outline="0" fieldPosition="0">
        <references count="16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8" count="1" selected="0">
            <x v="27"/>
          </reference>
          <reference field="9" count="1" selected="0">
            <x v="106"/>
          </reference>
          <reference field="10" count="1" selected="0">
            <x v="104"/>
          </reference>
          <reference field="12" count="1" selected="0">
            <x v="4"/>
          </reference>
          <reference field="13" count="1" selected="0">
            <x v="56"/>
          </reference>
          <reference field="14" count="1" selected="0">
            <x v="51"/>
          </reference>
          <reference field="16" count="1">
            <x v="1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15951">
      <pivotArea dataOnly="0" labelOnly="1" outline="0" fieldPosition="0">
        <references count="16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8" count="1" selected="0">
            <x v="51"/>
          </reference>
          <reference field="9" count="1" selected="0">
            <x v="73"/>
          </reference>
          <reference field="10" count="1" selected="0">
            <x v="72"/>
          </reference>
          <reference field="12" count="1" selected="0">
            <x v="2"/>
          </reference>
          <reference field="13" count="1" selected="0">
            <x v="62"/>
          </reference>
          <reference field="14" count="1" selected="0">
            <x v="57"/>
          </reference>
          <reference field="16" count="1">
            <x v="0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15950">
      <pivotArea dataOnly="0" labelOnly="1" outline="0" fieldPosition="0">
        <references count="16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8" count="1" selected="0">
            <x v="20"/>
          </reference>
          <reference field="9" count="1" selected="0">
            <x v="75"/>
          </reference>
          <reference field="10" count="1" selected="0">
            <x v="74"/>
          </reference>
          <reference field="12" count="1" selected="0">
            <x v="5"/>
          </reference>
          <reference field="13" count="1" selected="0">
            <x v="64"/>
          </reference>
          <reference field="14" count="1" selected="0">
            <x v="59"/>
          </reference>
          <reference field="16" count="1">
            <x v="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15949">
      <pivotArea dataOnly="0" labelOnly="1" outline="0" fieldPosition="0">
        <references count="16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8" count="1" selected="0">
            <x v="1"/>
          </reference>
          <reference field="9" count="1" selected="0">
            <x v="78"/>
          </reference>
          <reference field="10" count="1" selected="0">
            <x v="77"/>
          </reference>
          <reference field="12" count="1" selected="0">
            <x v="1"/>
          </reference>
          <reference field="13" count="1" selected="0">
            <x v="56"/>
          </reference>
          <reference field="14" count="1" selected="0">
            <x v="51"/>
          </reference>
          <reference field="16" count="1">
            <x v="0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15948">
      <pivotArea dataOnly="0" labelOnly="1" outline="0" fieldPosition="0">
        <references count="16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8" count="1" selected="0">
            <x v="40"/>
          </reference>
          <reference field="9" count="1" selected="0">
            <x v="85"/>
          </reference>
          <reference field="10" count="1" selected="0">
            <x v="84"/>
          </reference>
          <reference field="12" count="1" selected="0">
            <x v="5"/>
          </reference>
          <reference field="13" count="1" selected="0">
            <x v="73"/>
          </reference>
          <reference field="14" count="1" selected="0">
            <x v="68"/>
          </reference>
          <reference field="16" count="1">
            <x v="1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15947">
      <pivotArea dataOnly="0" labelOnly="1" outline="0" fieldPosition="0">
        <references count="16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8" count="1" selected="0">
            <x v="0"/>
          </reference>
          <reference field="9" count="1" selected="0">
            <x v="90"/>
          </reference>
          <reference field="10" count="1" selected="0">
            <x v="89"/>
          </reference>
          <reference field="12" count="1" selected="0">
            <x v="3"/>
          </reference>
          <reference field="13" count="1" selected="0">
            <x v="77"/>
          </reference>
          <reference field="14" count="1" selected="0">
            <x v="72"/>
          </reference>
          <reference field="16" count="1">
            <x v="0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15946">
      <pivotArea dataOnly="0" labelOnly="1" outline="0" fieldPosition="0">
        <references count="16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8" count="1" selected="0">
            <x v="56"/>
          </reference>
          <reference field="9" count="1" selected="0">
            <x v="95"/>
          </reference>
          <reference field="10" count="1" selected="0">
            <x v="94"/>
          </reference>
          <reference field="12" count="1" selected="0">
            <x v="6"/>
          </reference>
          <reference field="13" count="1" selected="0">
            <x v="82"/>
          </reference>
          <reference field="14" count="1" selected="0">
            <x v="77"/>
          </reference>
          <reference field="16" count="1">
            <x v="1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15945">
      <pivotArea dataOnly="0" labelOnly="1" outline="0" fieldPosition="0">
        <references count="16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8" count="1" selected="0">
            <x v="15"/>
          </reference>
          <reference field="9" count="1" selected="0">
            <x v="68"/>
          </reference>
          <reference field="10" count="1" selected="0">
            <x v="67"/>
          </reference>
          <reference field="12" count="1" selected="0">
            <x v="3"/>
          </reference>
          <reference field="13" count="1" selected="0">
            <x v="56"/>
          </reference>
          <reference field="14" count="1" selected="0">
            <x v="51"/>
          </reference>
          <reference field="16" count="1">
            <x v="0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15944">
      <pivotArea dataOnly="0" labelOnly="1" outline="0" fieldPosition="0">
        <references count="16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8" count="1" selected="0">
            <x v="58"/>
          </reference>
          <reference field="9" count="1" selected="0">
            <x v="82"/>
          </reference>
          <reference field="10" count="1" selected="0">
            <x v="81"/>
          </reference>
          <reference field="12" count="1" selected="0">
            <x v="5"/>
          </reference>
          <reference field="13" count="1" selected="0">
            <x v="70"/>
          </reference>
          <reference field="14" count="1" selected="0">
            <x v="65"/>
          </reference>
          <reference field="16" count="1">
            <x v="1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15943">
      <pivotArea dataOnly="0" labelOnly="1" outline="0" fieldPosition="0">
        <references count="16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8" count="1" selected="0">
            <x v="7"/>
          </reference>
          <reference field="9" count="1" selected="0">
            <x v="89"/>
          </reference>
          <reference field="10" count="1" selected="0">
            <x v="88"/>
          </reference>
          <reference field="12" count="1" selected="0">
            <x v="3"/>
          </reference>
          <reference field="13" count="1" selected="0">
            <x v="56"/>
          </reference>
          <reference field="14" count="1" selected="0">
            <x v="51"/>
          </reference>
          <reference field="16" count="1">
            <x v="0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15942">
      <pivotArea dataOnly="0" labelOnly="1" outline="0" fieldPosition="0">
        <references count="16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8" count="1" selected="0">
            <x v="9"/>
          </reference>
          <reference field="9" count="1" selected="0">
            <x v="102"/>
          </reference>
          <reference field="10" count="1" selected="0">
            <x v="100"/>
          </reference>
          <reference field="12" count="1" selected="0">
            <x v="4"/>
          </reference>
          <reference field="13" count="1" selected="0">
            <x v="86"/>
          </reference>
          <reference field="14" count="1" selected="0">
            <x v="80"/>
          </reference>
          <reference field="16" count="1">
            <x v="1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15941">
      <pivotArea dataOnly="0" labelOnly="1" outline="0" fieldPosition="0">
        <references count="16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6"/>
          </reference>
          <reference field="8" count="1" selected="0">
            <x v="11"/>
          </reference>
          <reference field="9" count="1" selected="0">
            <x v="119"/>
          </reference>
          <reference field="10" count="1" selected="0">
            <x v="117"/>
          </reference>
          <reference field="12" count="1" selected="0">
            <x v="6"/>
          </reference>
          <reference field="13" count="1" selected="0">
            <x v="98"/>
          </reference>
          <reference field="14" count="1" selected="0">
            <x v="93"/>
          </reference>
          <reference field="16" count="1">
            <x v="0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15940">
      <pivotArea dataOnly="0" labelOnly="1" outline="0" fieldPosition="0">
        <references count="16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8" count="1" selected="0">
            <x v="39"/>
          </reference>
          <reference field="9" count="1" selected="0">
            <x v="107"/>
          </reference>
          <reference field="10" count="1" selected="0">
            <x v="105"/>
          </reference>
          <reference field="12" count="1" selected="0">
            <x v="4"/>
          </reference>
          <reference field="13" count="1" selected="0">
            <x v="88"/>
          </reference>
          <reference field="14" count="1" selected="0">
            <x v="83"/>
          </reference>
          <reference field="16" count="1">
            <x v="1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15939">
      <pivotArea dataOnly="0" labelOnly="1" outline="0" fieldPosition="0">
        <references count="16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6"/>
          </reference>
          <reference field="8" count="1" selected="0">
            <x v="44"/>
          </reference>
          <reference field="9" count="1" selected="0">
            <x v="101"/>
          </reference>
          <reference field="10" count="1" selected="0">
            <x v="65"/>
          </reference>
          <reference field="12" count="1" selected="0">
            <x v="6"/>
          </reference>
          <reference field="13" count="1" selected="0">
            <x v="56"/>
          </reference>
          <reference field="14" count="1" selected="0">
            <x v="51"/>
          </reference>
          <reference field="16" count="1">
            <x v="0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15938">
      <pivotArea dataOnly="0" labelOnly="1" outline="0" fieldPosition="0">
        <references count="16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8" count="1" selected="0">
            <x v="34"/>
          </reference>
          <reference field="9" count="1" selected="0">
            <x v="110"/>
          </reference>
          <reference field="10" count="1" selected="0">
            <x v="108"/>
          </reference>
          <reference field="12" count="1" selected="0">
            <x v="5"/>
          </reference>
          <reference field="13" count="1" selected="0">
            <x v="90"/>
          </reference>
          <reference field="14" count="1" selected="0">
            <x v="85"/>
          </reference>
          <reference field="16" count="1">
            <x v="1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15937">
      <pivotArea dataOnly="0" labelOnly="1" outline="0" fieldPosition="0">
        <references count="17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8" count="1" selected="0">
            <x v="30"/>
          </reference>
          <reference field="9" count="1" selected="0">
            <x v="76"/>
          </reference>
          <reference field="10" count="1" selected="0">
            <x v="75"/>
          </reference>
          <reference field="12" count="1" selected="0">
            <x v="5"/>
          </reference>
          <reference field="13" count="1" selected="0">
            <x v="65"/>
          </reference>
          <reference field="14" count="1" selected="0">
            <x v="60"/>
          </reference>
          <reference field="16" count="1" selected="0">
            <x v="1"/>
          </reference>
          <reference field="19" count="1">
            <x v="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15936">
      <pivotArea dataOnly="0" labelOnly="1" outline="0" fieldPosition="0">
        <references count="17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8" count="1" selected="0">
            <x v="53"/>
          </reference>
          <reference field="9" count="1" selected="0">
            <x v="97"/>
          </reference>
          <reference field="10" count="1" selected="0">
            <x v="96"/>
          </reference>
          <reference field="12" count="1" selected="0">
            <x v="5"/>
          </reference>
          <reference field="13" count="1" selected="0">
            <x v="84"/>
          </reference>
          <reference field="14" count="1" selected="0">
            <x v="78"/>
          </reference>
          <reference field="16" count="1" selected="0">
            <x v="1"/>
          </reference>
          <reference field="19" count="1">
            <x v="0"/>
          </reference>
          <reference field="20" count="1" selected="0">
            <x v="1"/>
          </reference>
          <reference field="21" count="1" selected="0">
            <x v="40"/>
          </reference>
          <reference field="22" count="1" selected="0">
            <x v="11"/>
          </reference>
        </references>
      </pivotArea>
    </format>
    <format dxfId="15935">
      <pivotArea dataOnly="0" labelOnly="1" outline="0" fieldPosition="0">
        <references count="17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8" count="1" selected="0">
            <x v="46"/>
          </reference>
          <reference field="9" count="1" selected="0">
            <x v="96"/>
          </reference>
          <reference field="10" count="1" selected="0">
            <x v="95"/>
          </reference>
          <reference field="12" count="1" selected="0">
            <x v="3"/>
          </reference>
          <reference field="13" count="1" selected="0">
            <x v="83"/>
          </reference>
          <reference field="14" count="1" selected="0">
            <x v="65"/>
          </reference>
          <reference field="16" count="1" selected="0">
            <x v="1"/>
          </reference>
          <reference field="19" count="1">
            <x v="1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15934">
      <pivotArea dataOnly="0" labelOnly="1" outline="0" fieldPosition="0">
        <references count="17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8" count="1" selected="0">
            <x v="48"/>
          </reference>
          <reference field="9" count="1" selected="0">
            <x v="94"/>
          </reference>
          <reference field="10" count="1" selected="0">
            <x v="93"/>
          </reference>
          <reference field="12" count="1" selected="0">
            <x v="2"/>
          </reference>
          <reference field="13" count="1" selected="0">
            <x v="81"/>
          </reference>
          <reference field="14" count="1" selected="0">
            <x v="76"/>
          </reference>
          <reference field="16" count="1" selected="0">
            <x v="0"/>
          </reference>
          <reference field="19" count="1">
            <x v="0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15933">
      <pivotArea dataOnly="0" labelOnly="1" outline="0" fieldPosition="0">
        <references count="17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8" count="1" selected="0">
            <x v="45"/>
          </reference>
          <reference field="9" count="1" selected="0">
            <x v="70"/>
          </reference>
          <reference field="10" count="1" selected="0">
            <x v="69"/>
          </reference>
          <reference field="12" count="1" selected="0">
            <x v="4"/>
          </reference>
          <reference field="13" count="1" selected="0">
            <x v="59"/>
          </reference>
          <reference field="14" count="1" selected="0">
            <x v="54"/>
          </reference>
          <reference field="16" count="1" selected="0">
            <x v="1"/>
          </reference>
          <reference field="19" count="1">
            <x v="1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15932">
      <pivotArea dataOnly="0" labelOnly="1" outline="0" fieldPosition="0">
        <references count="17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21"/>
          </reference>
          <reference field="6" count="1" selected="0">
            <x v="0"/>
          </reference>
          <reference field="8" count="1" selected="0">
            <x v="54"/>
          </reference>
          <reference field="9" count="1" selected="0">
            <x v="109"/>
          </reference>
          <reference field="10" count="1" selected="0">
            <x v="107"/>
          </reference>
          <reference field="12" count="1" selected="0">
            <x v="6"/>
          </reference>
          <reference field="13" count="1" selected="0">
            <x v="89"/>
          </reference>
          <reference field="14" count="1" selected="0">
            <x v="84"/>
          </reference>
          <reference field="16" count="1" selected="0">
            <x v="0"/>
          </reference>
          <reference field="19" count="1">
            <x v="0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15931">
      <pivotArea dataOnly="0" labelOnly="1" outline="0" fieldPosition="0">
        <references count="17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8" count="1" selected="0">
            <x v="43"/>
          </reference>
          <reference field="9" count="1" selected="0">
            <x v="103"/>
          </reference>
          <reference field="10" count="1" selected="0">
            <x v="101"/>
          </reference>
          <reference field="12" count="1" selected="0">
            <x v="6"/>
          </reference>
          <reference field="13" count="1" selected="0">
            <x v="67"/>
          </reference>
          <reference field="14" count="1" selected="0">
            <x v="81"/>
          </reference>
          <reference field="16" count="1" selected="0">
            <x v="1"/>
          </reference>
          <reference field="19" count="1">
            <x v="1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15930">
      <pivotArea dataOnly="0" labelOnly="1" outline="0" fieldPosition="0">
        <references count="17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8" count="1" selected="0">
            <x v="64"/>
          </reference>
          <reference field="9" count="1" selected="0">
            <x v="99"/>
          </reference>
          <reference field="10" count="1" selected="0">
            <x v="98"/>
          </reference>
          <reference field="12" count="1" selected="0">
            <x v="4"/>
          </reference>
          <reference field="13" count="1" selected="0">
            <x v="56"/>
          </reference>
          <reference field="14" count="1" selected="0">
            <x v="51"/>
          </reference>
          <reference field="16" count="1" selected="0">
            <x v="0"/>
          </reference>
          <reference field="19" count="1">
            <x v="0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61"/>
          </reference>
        </references>
      </pivotArea>
    </format>
    <format dxfId="15929">
      <pivotArea dataOnly="0" labelOnly="1" outline="0" fieldPosition="0">
        <references count="17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8" count="1" selected="0">
            <x v="19"/>
          </reference>
          <reference field="9" count="1" selected="0">
            <x v="108"/>
          </reference>
          <reference field="10" count="1" selected="0">
            <x v="106"/>
          </reference>
          <reference field="12" count="1" selected="0">
            <x v="2"/>
          </reference>
          <reference field="13" count="1" selected="0">
            <x v="56"/>
          </reference>
          <reference field="14" count="1" selected="0">
            <x v="51"/>
          </reference>
          <reference field="16" count="1" selected="0">
            <x v="1"/>
          </reference>
          <reference field="19" count="1">
            <x v="1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15928">
      <pivotArea dataOnly="0" labelOnly="1" outline="0" fieldPosition="0">
        <references count="17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8" count="1" selected="0">
            <x v="33"/>
          </reference>
          <reference field="9" count="1" selected="0">
            <x v="120"/>
          </reference>
          <reference field="10" count="1" selected="0">
            <x v="118"/>
          </reference>
          <reference field="12" count="1" selected="0">
            <x v="2"/>
          </reference>
          <reference field="13" count="1" selected="0">
            <x v="99"/>
          </reference>
          <reference field="14" count="1" selected="0">
            <x v="94"/>
          </reference>
          <reference field="16" count="1" selected="0">
            <x v="0"/>
          </reference>
          <reference field="19" count="1">
            <x v="0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15927">
      <pivotArea dataOnly="0" labelOnly="1" outline="0" fieldPosition="0">
        <references count="17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8" count="1" selected="0">
            <x v="27"/>
          </reference>
          <reference field="9" count="1" selected="0">
            <x v="106"/>
          </reference>
          <reference field="10" count="1" selected="0">
            <x v="104"/>
          </reference>
          <reference field="12" count="1" selected="0">
            <x v="4"/>
          </reference>
          <reference field="13" count="1" selected="0">
            <x v="56"/>
          </reference>
          <reference field="14" count="1" selected="0">
            <x v="51"/>
          </reference>
          <reference field="16" count="1" selected="0">
            <x v="1"/>
          </reference>
          <reference field="19" count="1">
            <x v="1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15926">
      <pivotArea dataOnly="0" labelOnly="1" outline="0" fieldPosition="0">
        <references count="17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8" count="1" selected="0">
            <x v="21"/>
          </reference>
          <reference field="9" count="1" selected="0">
            <x v="124"/>
          </reference>
          <reference field="10" count="1" selected="0">
            <x v="122"/>
          </reference>
          <reference field="12" count="1" selected="0">
            <x v="2"/>
          </reference>
          <reference field="13" count="1" selected="0">
            <x v="103"/>
          </reference>
          <reference field="14" count="1" selected="0">
            <x v="98"/>
          </reference>
          <reference field="16" count="1" selected="0">
            <x v="1"/>
          </reference>
          <reference field="19" count="1">
            <x v="5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5925">
      <pivotArea dataOnly="0" labelOnly="1" outline="0" fieldPosition="0">
        <references count="17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8" count="1" selected="0">
            <x v="17"/>
          </reference>
          <reference field="9" count="1" selected="0">
            <x v="126"/>
          </reference>
          <reference field="10" count="1" selected="0">
            <x v="124"/>
          </reference>
          <reference field="12" count="1" selected="0">
            <x v="3"/>
          </reference>
          <reference field="13" count="1" selected="0">
            <x v="105"/>
          </reference>
          <reference field="14" count="1" selected="0">
            <x v="100"/>
          </reference>
          <reference field="16" count="1" selected="0">
            <x v="1"/>
          </reference>
          <reference field="19" count="1">
            <x v="4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15924">
      <pivotArea dataOnly="0" labelOnly="1" outline="0" fieldPosition="0">
        <references count="17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8" count="1" selected="0">
            <x v="61"/>
          </reference>
          <reference field="9" count="1" selected="0">
            <x v="72"/>
          </reference>
          <reference field="10" count="1" selected="0">
            <x v="71"/>
          </reference>
          <reference field="12" count="1" selected="0">
            <x v="4"/>
          </reference>
          <reference field="13" count="1" selected="0">
            <x v="61"/>
          </reference>
          <reference field="14" count="1" selected="0">
            <x v="56"/>
          </reference>
          <reference field="16" count="1" selected="0">
            <x v="1"/>
          </reference>
          <reference field="19" count="1">
            <x v="1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15923">
      <pivotArea dataOnly="0" labelOnly="1" outline="0" fieldPosition="0">
        <references count="17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8" count="1" selected="0">
            <x v="51"/>
          </reference>
          <reference field="9" count="1" selected="0">
            <x v="73"/>
          </reference>
          <reference field="10" count="1" selected="0">
            <x v="72"/>
          </reference>
          <reference field="12" count="1" selected="0">
            <x v="2"/>
          </reference>
          <reference field="13" count="1" selected="0">
            <x v="62"/>
          </reference>
          <reference field="14" count="1" selected="0">
            <x v="57"/>
          </reference>
          <reference field="16" count="1" selected="0">
            <x v="0"/>
          </reference>
          <reference field="19" count="1">
            <x v="0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15922">
      <pivotArea dataOnly="0" labelOnly="1" outline="0" fieldPosition="0">
        <references count="17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8" count="1" selected="0">
            <x v="20"/>
          </reference>
          <reference field="9" count="1" selected="0">
            <x v="75"/>
          </reference>
          <reference field="10" count="1" selected="0">
            <x v="74"/>
          </reference>
          <reference field="12" count="1" selected="0">
            <x v="5"/>
          </reference>
          <reference field="13" count="1" selected="0">
            <x v="64"/>
          </reference>
          <reference field="14" count="1" selected="0">
            <x v="59"/>
          </reference>
          <reference field="16" count="1" selected="0">
            <x v="1"/>
          </reference>
          <reference field="19" count="1">
            <x v="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15921">
      <pivotArea dataOnly="0" labelOnly="1" outline="0" fieldPosition="0">
        <references count="17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8" count="1" selected="0">
            <x v="1"/>
          </reference>
          <reference field="9" count="1" selected="0">
            <x v="78"/>
          </reference>
          <reference field="10" count="1" selected="0">
            <x v="77"/>
          </reference>
          <reference field="12" count="1" selected="0">
            <x v="1"/>
          </reference>
          <reference field="13" count="1" selected="0">
            <x v="56"/>
          </reference>
          <reference field="14" count="1" selected="0">
            <x v="51"/>
          </reference>
          <reference field="16" count="1" selected="0">
            <x v="0"/>
          </reference>
          <reference field="19" count="1">
            <x v="0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15920">
      <pivotArea dataOnly="0" labelOnly="1" outline="0" fieldPosition="0">
        <references count="17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8" count="1" selected="0">
            <x v="0"/>
          </reference>
          <reference field="9" count="1" selected="0">
            <x v="90"/>
          </reference>
          <reference field="10" count="1" selected="0">
            <x v="89"/>
          </reference>
          <reference field="12" count="1" selected="0">
            <x v="3"/>
          </reference>
          <reference field="13" count="1" selected="0">
            <x v="77"/>
          </reference>
          <reference field="14" count="1" selected="0">
            <x v="72"/>
          </reference>
          <reference field="16" count="1" selected="0">
            <x v="0"/>
          </reference>
          <reference field="19" count="1">
            <x v="1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15919">
      <pivotArea dataOnly="0" labelOnly="1" outline="0" fieldPosition="0">
        <references count="17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8" count="1" selected="0">
            <x v="15"/>
          </reference>
          <reference field="9" count="1" selected="0">
            <x v="68"/>
          </reference>
          <reference field="10" count="1" selected="0">
            <x v="67"/>
          </reference>
          <reference field="12" count="1" selected="0">
            <x v="3"/>
          </reference>
          <reference field="13" count="1" selected="0">
            <x v="56"/>
          </reference>
          <reference field="14" count="1" selected="0">
            <x v="51"/>
          </reference>
          <reference field="16" count="1" selected="0">
            <x v="0"/>
          </reference>
          <reference field="19" count="1">
            <x v="0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15918">
      <pivotArea dataOnly="0" labelOnly="1" outline="0" fieldPosition="0">
        <references count="17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8" count="1" selected="0">
            <x v="58"/>
          </reference>
          <reference field="9" count="1" selected="0">
            <x v="82"/>
          </reference>
          <reference field="10" count="1" selected="0">
            <x v="81"/>
          </reference>
          <reference field="12" count="1" selected="0">
            <x v="5"/>
          </reference>
          <reference field="13" count="1" selected="0">
            <x v="70"/>
          </reference>
          <reference field="14" count="1" selected="0">
            <x v="65"/>
          </reference>
          <reference field="16" count="1" selected="0">
            <x v="1"/>
          </reference>
          <reference field="19" count="1">
            <x v="4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15917">
      <pivotArea dataOnly="0" labelOnly="1" outline="0" fieldPosition="0">
        <references count="17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8" count="1" selected="0">
            <x v="52"/>
          </reference>
          <reference field="9" count="1" selected="0">
            <x v="66"/>
          </reference>
          <reference field="10" count="1" selected="0">
            <x v="65"/>
          </reference>
          <reference field="12" count="1" selected="0">
            <x v="6"/>
          </reference>
          <reference field="13" count="1" selected="0">
            <x v="56"/>
          </reference>
          <reference field="14" count="1" selected="0">
            <x v="51"/>
          </reference>
          <reference field="16" count="1" selected="0">
            <x v="1"/>
          </reference>
          <reference field="19" count="1">
            <x v="0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5916">
      <pivotArea dataOnly="0" labelOnly="1" outline="0" fieldPosition="0">
        <references count="17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8" count="1" selected="0">
            <x v="31"/>
          </reference>
          <reference field="9" count="1" selected="0">
            <x v="87"/>
          </reference>
          <reference field="10" count="1" selected="0">
            <x v="86"/>
          </reference>
          <reference field="12" count="1" selected="0">
            <x v="3"/>
          </reference>
          <reference field="13" count="1" selected="0">
            <x v="75"/>
          </reference>
          <reference field="14" count="1" selected="0">
            <x v="70"/>
          </reference>
          <reference field="16" count="1" selected="0">
            <x v="1"/>
          </reference>
          <reference field="19" count="1">
            <x v="1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5915">
      <pivotArea dataOnly="0" labelOnly="1" outline="0" fieldPosition="0">
        <references count="17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8" count="1" selected="0">
            <x v="7"/>
          </reference>
          <reference field="9" count="1" selected="0">
            <x v="89"/>
          </reference>
          <reference field="10" count="1" selected="0">
            <x v="88"/>
          </reference>
          <reference field="12" count="1" selected="0">
            <x v="3"/>
          </reference>
          <reference field="13" count="1" selected="0">
            <x v="56"/>
          </reference>
          <reference field="14" count="1" selected="0">
            <x v="51"/>
          </reference>
          <reference field="16" count="1" selected="0">
            <x v="0"/>
          </reference>
          <reference field="19" count="1">
            <x v="0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15914">
      <pivotArea dataOnly="0" labelOnly="1" outline="0" fieldPosition="0">
        <references count="17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8" count="1" selected="0">
            <x v="38"/>
          </reference>
          <reference field="9" count="1" selected="0">
            <x v="111"/>
          </reference>
          <reference field="10" count="1" selected="0">
            <x v="109"/>
          </reference>
          <reference field="12" count="1" selected="0">
            <x v="3"/>
          </reference>
          <reference field="13" count="1" selected="0">
            <x v="91"/>
          </reference>
          <reference field="14" count="1" selected="0">
            <x v="86"/>
          </reference>
          <reference field="16" count="1" selected="0">
            <x v="0"/>
          </reference>
          <reference field="19" count="1">
            <x v="4"/>
          </reference>
          <reference field="20" count="1" selected="0">
            <x v="4"/>
          </reference>
          <reference field="21" count="1" selected="0">
            <x v="8"/>
          </reference>
          <reference field="22" count="1" selected="0">
            <x v="58"/>
          </reference>
        </references>
      </pivotArea>
    </format>
    <format dxfId="15913">
      <pivotArea dataOnly="0" labelOnly="1" outline="0" fieldPosition="0">
        <references count="17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8" count="1" selected="0">
            <x v="23"/>
          </reference>
          <reference field="9" count="1" selected="0">
            <x v="117"/>
          </reference>
          <reference field="10" count="1" selected="0">
            <x v="115"/>
          </reference>
          <reference field="12" count="1" selected="0">
            <x v="3"/>
          </reference>
          <reference field="13" count="1" selected="0">
            <x v="96"/>
          </reference>
          <reference field="14" count="1" selected="0">
            <x v="91"/>
          </reference>
          <reference field="16" count="1" selected="0">
            <x v="0"/>
          </reference>
          <reference field="19" count="1">
            <x v="0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15912">
      <pivotArea dataOnly="0" labelOnly="1" outline="0" fieldPosition="0">
        <references count="17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8" count="1" selected="0">
            <x v="50"/>
          </reference>
          <reference field="9" count="1" selected="0">
            <x v="118"/>
          </reference>
          <reference field="10" count="1" selected="0">
            <x v="116"/>
          </reference>
          <reference field="12" count="1" selected="0">
            <x v="2"/>
          </reference>
          <reference field="13" count="1" selected="0">
            <x v="97"/>
          </reference>
          <reference field="14" count="1" selected="0">
            <x v="92"/>
          </reference>
          <reference field="16" count="1" selected="0">
            <x v="0"/>
          </reference>
          <reference field="19" count="1">
            <x v="4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15911">
      <pivotArea dataOnly="0" labelOnly="1" outline="0" fieldPosition="0">
        <references count="17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8" count="1" selected="0">
            <x v="9"/>
          </reference>
          <reference field="9" count="1" selected="0">
            <x v="102"/>
          </reference>
          <reference field="10" count="1" selected="0">
            <x v="100"/>
          </reference>
          <reference field="12" count="1" selected="0">
            <x v="4"/>
          </reference>
          <reference field="13" count="1" selected="0">
            <x v="86"/>
          </reference>
          <reference field="14" count="1" selected="0">
            <x v="80"/>
          </reference>
          <reference field="16" count="1" selected="0">
            <x v="1"/>
          </reference>
          <reference field="19" count="1">
            <x v="1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15910">
      <pivotArea dataOnly="0" labelOnly="1" outline="0" fieldPosition="0">
        <references count="17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8" count="1" selected="0">
            <x v="66"/>
          </reference>
          <reference field="9" count="1" selected="0">
            <x v="104"/>
          </reference>
          <reference field="10" count="1" selected="0">
            <x v="102"/>
          </reference>
          <reference field="12" count="1" selected="0">
            <x v="2"/>
          </reference>
          <reference field="13" count="1" selected="0">
            <x v="56"/>
          </reference>
          <reference field="14" count="1" selected="0">
            <x v="51"/>
          </reference>
          <reference field="16" count="1" selected="0">
            <x v="1"/>
          </reference>
          <reference field="19" count="1">
            <x v="0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15909">
      <pivotArea dataOnly="0" labelOnly="1" outline="0" fieldPosition="0">
        <references count="17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8" count="1" selected="0">
            <x v="39"/>
          </reference>
          <reference field="9" count="1" selected="0">
            <x v="107"/>
          </reference>
          <reference field="10" count="1" selected="0">
            <x v="105"/>
          </reference>
          <reference field="12" count="1" selected="0">
            <x v="4"/>
          </reference>
          <reference field="13" count="1" selected="0">
            <x v="88"/>
          </reference>
          <reference field="14" count="1" selected="0">
            <x v="83"/>
          </reference>
          <reference field="16" count="1" selected="0">
            <x v="1"/>
          </reference>
          <reference field="19" count="1">
            <x v="1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15908">
      <pivotArea dataOnly="0" labelOnly="1" outline="0" fieldPosition="0">
        <references count="17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6"/>
          </reference>
          <reference field="8" count="1" selected="0">
            <x v="44"/>
          </reference>
          <reference field="9" count="1" selected="0">
            <x v="101"/>
          </reference>
          <reference field="10" count="1" selected="0">
            <x v="65"/>
          </reference>
          <reference field="12" count="1" selected="0">
            <x v="6"/>
          </reference>
          <reference field="13" count="1" selected="0">
            <x v="56"/>
          </reference>
          <reference field="14" count="1" selected="0">
            <x v="51"/>
          </reference>
          <reference field="16" count="1" selected="0">
            <x v="0"/>
          </reference>
          <reference field="19" count="1">
            <x v="0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15907">
      <pivotArea dataOnly="0" labelOnly="1" outline="0" fieldPosition="0">
        <references count="17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8" count="1" selected="0">
            <x v="34"/>
          </reference>
          <reference field="9" count="1" selected="0">
            <x v="110"/>
          </reference>
          <reference field="10" count="1" selected="0">
            <x v="108"/>
          </reference>
          <reference field="12" count="1" selected="0">
            <x v="5"/>
          </reference>
          <reference field="13" count="1" selected="0">
            <x v="90"/>
          </reference>
          <reference field="14" count="1" selected="0">
            <x v="85"/>
          </reference>
          <reference field="16" count="1" selected="0">
            <x v="1"/>
          </reference>
          <reference field="19" count="1">
            <x v="1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15906">
      <pivotArea dataOnly="0" labelOnly="1" outline="0" fieldPosition="0">
        <references count="17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8" count="1" selected="0">
            <x v="12"/>
          </reference>
          <reference field="9" count="1" selected="0">
            <x v="128"/>
          </reference>
          <reference field="10" count="1" selected="0">
            <x v="126"/>
          </reference>
          <reference field="12" count="1" selected="0">
            <x v="3"/>
          </reference>
          <reference field="13" count="1" selected="0">
            <x v="107"/>
          </reference>
          <reference field="14" count="1" selected="0">
            <x v="102"/>
          </reference>
          <reference field="16" count="1" selected="0">
            <x v="1"/>
          </reference>
          <reference field="19" count="1">
            <x v="0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15905">
      <pivotArea dataOnly="0" labelOnly="1" outline="0" fieldPosition="0">
        <references count="17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8" count="1" selected="0">
            <x v="41"/>
          </reference>
          <reference field="9" count="1" selected="0">
            <x v="125"/>
          </reference>
          <reference field="10" count="1" selected="0">
            <x v="123"/>
          </reference>
          <reference field="12" count="1" selected="0">
            <x v="3"/>
          </reference>
          <reference field="13" count="1" selected="0">
            <x v="104"/>
          </reference>
          <reference field="14" count="1" selected="0">
            <x v="99"/>
          </reference>
          <reference field="16" count="1" selected="0">
            <x v="1"/>
          </reference>
          <reference field="19" count="1">
            <x v="4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15904">
      <pivotArea dataOnly="0" labelOnly="1" outline="0" fieldPosition="0">
        <references count="17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8" count="1" selected="0">
            <x v="65"/>
          </reference>
          <reference field="9" count="1" selected="0">
            <x v="98"/>
          </reference>
          <reference field="10" count="1" selected="0">
            <x v="97"/>
          </reference>
          <reference field="12" count="1" selected="0">
            <x v="3"/>
          </reference>
          <reference field="13" count="1" selected="0">
            <x v="56"/>
          </reference>
          <reference field="14" count="1" selected="0">
            <x v="51"/>
          </reference>
          <reference field="16" count="1" selected="0">
            <x v="1"/>
          </reference>
          <reference field="19" count="1">
            <x v="1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15903">
      <pivotArea dataOnly="0" labelOnly="1" outline="0" fieldPosition="0">
        <references count="17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2"/>
          </reference>
          <reference field="8" count="1" selected="0">
            <x v="67"/>
          </reference>
          <reference field="9" count="1" selected="0">
            <x v="66"/>
          </reference>
          <reference field="10" count="1" selected="0">
            <x v="65"/>
          </reference>
          <reference field="12" count="1" selected="0">
            <x v="6"/>
          </reference>
          <reference field="13" count="1" selected="0">
            <x v="56"/>
          </reference>
          <reference field="14" count="1" selected="0">
            <x v="51"/>
          </reference>
          <reference field="16" count="1" selected="0">
            <x v="1"/>
          </reference>
          <reference field="19" count="1">
            <x v="0"/>
          </reference>
          <reference field="20" count="1" selected="0">
            <x v="3"/>
          </reference>
          <reference field="21" count="1" selected="0">
            <x v="42"/>
          </reference>
          <reference field="22" count="1" selected="0">
            <x v="60"/>
          </reference>
        </references>
      </pivotArea>
    </format>
    <format dxfId="15902">
      <pivotArea dataOnly="0" labelOnly="1" outline="0" fieldPosition="0">
        <references count="18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8" count="1" selected="0">
            <x v="30"/>
          </reference>
          <reference field="9" count="1" selected="0">
            <x v="76"/>
          </reference>
          <reference field="10" count="1" selected="0">
            <x v="75"/>
          </reference>
          <reference field="12" count="1" selected="0">
            <x v="5"/>
          </reference>
          <reference field="13" count="1" selected="0">
            <x v="65"/>
          </reference>
          <reference field="14" count="1" selected="0">
            <x v="60"/>
          </reference>
          <reference field="15" count="1">
            <x v="3"/>
          </reference>
          <reference field="16" count="1" selected="0">
            <x v="1"/>
          </reference>
          <reference field="19" count="1" selected="0">
            <x v="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15901">
      <pivotArea dataOnly="0" labelOnly="1" outline="0" fieldPosition="0">
        <references count="18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8" count="1" selected="0">
            <x v="18"/>
          </reference>
          <reference field="9" count="1" selected="0">
            <x v="74"/>
          </reference>
          <reference field="10" count="1" selected="0">
            <x v="73"/>
          </reference>
          <reference field="12" count="1" selected="0">
            <x v="5"/>
          </reference>
          <reference field="13" count="1" selected="0">
            <x v="63"/>
          </reference>
          <reference field="14" count="1" selected="0">
            <x v="58"/>
          </reference>
          <reference field="15" count="1">
            <x v="2"/>
          </reference>
          <reference field="16" count="1" selected="0">
            <x v="1"/>
          </reference>
          <reference field="19" count="1" selected="0">
            <x v="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15900">
      <pivotArea dataOnly="0" labelOnly="1" outline="0" fieldPosition="0">
        <references count="18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8" count="1" selected="0">
            <x v="63"/>
          </reference>
          <reference field="9" count="1" selected="0">
            <x v="69"/>
          </reference>
          <reference field="10" count="1" selected="0">
            <x v="68"/>
          </reference>
          <reference field="12" count="1" selected="0">
            <x v="4"/>
          </reference>
          <reference field="13" count="1" selected="0">
            <x v="58"/>
          </reference>
          <reference field="14" count="1" selected="0">
            <x v="53"/>
          </reference>
          <reference field="15" count="1">
            <x v="3"/>
          </reference>
          <reference field="16" count="1" selected="0">
            <x v="1"/>
          </reference>
          <reference field="19" count="1" selected="0">
            <x v="1"/>
          </reference>
          <reference field="20" count="1" selected="0">
            <x v="1"/>
          </reference>
          <reference field="21" count="1" selected="0">
            <x v="2"/>
          </reference>
          <reference field="22" count="1" selected="0">
            <x v="27"/>
          </reference>
        </references>
      </pivotArea>
    </format>
    <format dxfId="15899">
      <pivotArea dataOnly="0" labelOnly="1" outline="0" fieldPosition="0">
        <references count="18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8" count="1" selected="0">
            <x v="47"/>
          </reference>
          <reference field="9" count="1" selected="0">
            <x v="92"/>
          </reference>
          <reference field="10" count="1" selected="0">
            <x v="91"/>
          </reference>
          <reference field="12" count="1" selected="0">
            <x v="3"/>
          </reference>
          <reference field="13" count="1" selected="0">
            <x v="79"/>
          </reference>
          <reference field="14" count="1" selected="0">
            <x v="74"/>
          </reference>
          <reference field="15" count="1">
            <x v="2"/>
          </reference>
          <reference field="16" count="1" selected="0">
            <x v="1"/>
          </reference>
          <reference field="19" count="1" selected="0">
            <x v="1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15898">
      <pivotArea dataOnly="0" labelOnly="1" outline="0" fieldPosition="0">
        <references count="18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21"/>
          </reference>
          <reference field="6" count="1" selected="0">
            <x v="0"/>
          </reference>
          <reference field="8" count="1" selected="0">
            <x v="54"/>
          </reference>
          <reference field="9" count="1" selected="0">
            <x v="109"/>
          </reference>
          <reference field="10" count="1" selected="0">
            <x v="107"/>
          </reference>
          <reference field="12" count="1" selected="0">
            <x v="6"/>
          </reference>
          <reference field="13" count="1" selected="0">
            <x v="89"/>
          </reference>
          <reference field="14" count="1" selected="0">
            <x v="84"/>
          </reference>
          <reference field="15" count="1">
            <x v="3"/>
          </reference>
          <reference field="16" count="1" selected="0">
            <x v="0"/>
          </reference>
          <reference field="19" count="1" selected="0">
            <x v="0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15897">
      <pivotArea dataOnly="0" labelOnly="1" outline="0" fieldPosition="0">
        <references count="18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8" count="1" selected="0">
            <x v="43"/>
          </reference>
          <reference field="9" count="1" selected="0">
            <x v="103"/>
          </reference>
          <reference field="10" count="1" selected="0">
            <x v="101"/>
          </reference>
          <reference field="12" count="1" selected="0">
            <x v="6"/>
          </reference>
          <reference field="13" count="1" selected="0">
            <x v="67"/>
          </reference>
          <reference field="14" count="1" selected="0">
            <x v="81"/>
          </reference>
          <reference field="15" count="1">
            <x v="2"/>
          </reference>
          <reference field="16" count="1" selected="0">
            <x v="1"/>
          </reference>
          <reference field="19" count="1" selected="0">
            <x v="1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15896">
      <pivotArea dataOnly="0" labelOnly="1" outline="0" fieldPosition="0">
        <references count="18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8" count="1" selected="0">
            <x v="64"/>
          </reference>
          <reference field="9" count="1" selected="0">
            <x v="99"/>
          </reference>
          <reference field="10" count="1" selected="0">
            <x v="98"/>
          </reference>
          <reference field="12" count="1" selected="0">
            <x v="4"/>
          </reference>
          <reference field="13" count="1" selected="0">
            <x v="56"/>
          </reference>
          <reference field="14" count="1" selected="0">
            <x v="51"/>
          </reference>
          <reference field="15" count="1">
            <x v="3"/>
          </reference>
          <reference field="16" count="1" selected="0">
            <x v="0"/>
          </reference>
          <reference field="19" count="1" selected="0">
            <x v="0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61"/>
          </reference>
        </references>
      </pivotArea>
    </format>
    <format dxfId="15895">
      <pivotArea dataOnly="0" labelOnly="1" outline="0" fieldPosition="0">
        <references count="18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8" count="1" selected="0">
            <x v="57"/>
          </reference>
          <reference field="9" count="1" selected="0">
            <x v="66"/>
          </reference>
          <reference field="10" count="1" selected="0">
            <x v="65"/>
          </reference>
          <reference field="12" count="1" selected="0">
            <x v="6"/>
          </reference>
          <reference field="13" count="1" selected="0">
            <x v="56"/>
          </reference>
          <reference field="14" count="1" selected="0">
            <x v="51"/>
          </reference>
          <reference field="15" count="1">
            <x v="2"/>
          </reference>
          <reference field="16" count="1" selected="0">
            <x v="1"/>
          </reference>
          <reference field="19" count="1" selected="0">
            <x v="1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15894">
      <pivotArea dataOnly="0" labelOnly="1" outline="0" fieldPosition="0">
        <references count="18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8" count="1" selected="0">
            <x v="25"/>
          </reference>
          <reference field="9" count="1" selected="0">
            <x v="100"/>
          </reference>
          <reference field="10" count="1" selected="0">
            <x v="99"/>
          </reference>
          <reference field="12" count="1" selected="0">
            <x v="3"/>
          </reference>
          <reference field="13" count="1" selected="0">
            <x v="85"/>
          </reference>
          <reference field="14" count="1" selected="0">
            <x v="79"/>
          </reference>
          <reference field="15" count="1">
            <x v="3"/>
          </reference>
          <reference field="16" count="1" selected="0">
            <x v="1"/>
          </reference>
          <reference field="19" count="1" selected="0">
            <x v="1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15893">
      <pivotArea dataOnly="0" labelOnly="1" outline="0" fieldPosition="0">
        <references count="18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8" count="1" selected="0">
            <x v="8"/>
          </reference>
          <reference field="9" count="1" selected="0">
            <x v="105"/>
          </reference>
          <reference field="10" count="1" selected="0">
            <x v="103"/>
          </reference>
          <reference field="12" count="1" selected="0">
            <x v="4"/>
          </reference>
          <reference field="13" count="1" selected="0">
            <x v="87"/>
          </reference>
          <reference field="14" count="1" selected="0">
            <x v="82"/>
          </reference>
          <reference field="15" count="1">
            <x v="2"/>
          </reference>
          <reference field="16" count="1" selected="0">
            <x v="1"/>
          </reference>
          <reference field="19" count="1" selected="0">
            <x v="1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15892">
      <pivotArea dataOnly="0" labelOnly="1" outline="0" fieldPosition="0">
        <references count="18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8" count="1" selected="0">
            <x v="62"/>
          </reference>
          <reference field="9" count="1" selected="0">
            <x v="116"/>
          </reference>
          <reference field="10" count="1" selected="0">
            <x v="114"/>
          </reference>
          <reference field="12" count="1" selected="0">
            <x v="6"/>
          </reference>
          <reference field="13" count="1" selected="0">
            <x v="95"/>
          </reference>
          <reference field="14" count="1" selected="0">
            <x v="90"/>
          </reference>
          <reference field="15" count="1">
            <x v="3"/>
          </reference>
          <reference field="16" count="1" selected="0">
            <x v="0"/>
          </reference>
          <reference field="19" count="1" selected="0">
            <x v="0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3"/>
          </reference>
        </references>
      </pivotArea>
    </format>
    <format dxfId="15891">
      <pivotArea dataOnly="0" labelOnly="1" outline="0" fieldPosition="0">
        <references count="18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8" count="1" selected="0">
            <x v="4"/>
          </reference>
          <reference field="9" count="1" selected="0">
            <x v="127"/>
          </reference>
          <reference field="10" count="1" selected="0">
            <x v="125"/>
          </reference>
          <reference field="12" count="1" selected="0">
            <x v="3"/>
          </reference>
          <reference field="13" count="1" selected="0">
            <x v="106"/>
          </reference>
          <reference field="14" count="1" selected="0">
            <x v="101"/>
          </reference>
          <reference field="15" count="1">
            <x v="1"/>
          </reference>
          <reference field="16" count="1" selected="0">
            <x v="0"/>
          </reference>
          <reference field="19" count="1" selected="0">
            <x v="0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15890">
      <pivotArea dataOnly="0" labelOnly="1" outline="0" fieldPosition="0">
        <references count="18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8" count="1" selected="0">
            <x v="27"/>
          </reference>
          <reference field="9" count="1" selected="0">
            <x v="106"/>
          </reference>
          <reference field="10" count="1" selected="0">
            <x v="104"/>
          </reference>
          <reference field="12" count="1" selected="0">
            <x v="4"/>
          </reference>
          <reference field="13" count="1" selected="0">
            <x v="56"/>
          </reference>
          <reference field="14" count="1" selected="0">
            <x v="51"/>
          </reference>
          <reference field="15" count="1">
            <x v="2"/>
          </reference>
          <reference field="16" count="1" selected="0">
            <x v="1"/>
          </reference>
          <reference field="19" count="1" selected="0">
            <x v="1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15889">
      <pivotArea dataOnly="0" labelOnly="1" outline="0" fieldPosition="0">
        <references count="18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8" count="1" selected="0">
            <x v="21"/>
          </reference>
          <reference field="9" count="1" selected="0">
            <x v="124"/>
          </reference>
          <reference field="10" count="1" selected="0">
            <x v="122"/>
          </reference>
          <reference field="12" count="1" selected="0">
            <x v="2"/>
          </reference>
          <reference field="13" count="1" selected="0">
            <x v="103"/>
          </reference>
          <reference field="14" count="1" selected="0">
            <x v="98"/>
          </reference>
          <reference field="15" count="1">
            <x v="0"/>
          </reference>
          <reference field="16" count="1" selected="0">
            <x v="1"/>
          </reference>
          <reference field="19" count="1" selected="0">
            <x v="5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5888">
      <pivotArea dataOnly="0" labelOnly="1" outline="0" fieldPosition="0">
        <references count="18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8" count="1" selected="0">
            <x v="24"/>
          </reference>
          <reference field="9" count="1" selected="0">
            <x v="123"/>
          </reference>
          <reference field="10" count="1" selected="0">
            <x v="121"/>
          </reference>
          <reference field="12" count="1" selected="0">
            <x v="3"/>
          </reference>
          <reference field="13" count="1" selected="0">
            <x v="102"/>
          </reference>
          <reference field="14" count="1" selected="0">
            <x v="97"/>
          </reference>
          <reference field="15" count="1">
            <x v="1"/>
          </reference>
          <reference field="16" count="1" selected="0">
            <x v="1"/>
          </reference>
          <reference field="19" count="1" selected="0">
            <x v="5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5887">
      <pivotArea dataOnly="0" labelOnly="1" outline="0" fieldPosition="0">
        <references count="18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8" count="1" selected="0">
            <x v="17"/>
          </reference>
          <reference field="9" count="1" selected="0">
            <x v="126"/>
          </reference>
          <reference field="10" count="1" selected="0">
            <x v="124"/>
          </reference>
          <reference field="12" count="1" selected="0">
            <x v="3"/>
          </reference>
          <reference field="13" count="1" selected="0">
            <x v="105"/>
          </reference>
          <reference field="14" count="1" selected="0">
            <x v="100"/>
          </reference>
          <reference field="15" count="1">
            <x v="0"/>
          </reference>
          <reference field="16" count="1" selected="0">
            <x v="1"/>
          </reference>
          <reference field="19" count="1" selected="0">
            <x v="4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15886">
      <pivotArea dataOnly="0" labelOnly="1" outline="0" fieldPosition="0">
        <references count="18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8" count="1" selected="0">
            <x v="61"/>
          </reference>
          <reference field="9" count="1" selected="0">
            <x v="72"/>
          </reference>
          <reference field="10" count="1" selected="0">
            <x v="71"/>
          </reference>
          <reference field="12" count="1" selected="0">
            <x v="4"/>
          </reference>
          <reference field="13" count="1" selected="0">
            <x v="61"/>
          </reference>
          <reference field="14" count="1" selected="0">
            <x v="56"/>
          </reference>
          <reference field="15" count="1">
            <x v="4"/>
          </reference>
          <reference field="16" count="1" selected="0">
            <x v="1"/>
          </reference>
          <reference field="19" count="1" selected="0">
            <x v="1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15885">
      <pivotArea dataOnly="0" labelOnly="1" outline="0" fieldPosition="0">
        <references count="18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8" count="1" selected="0">
            <x v="51"/>
          </reference>
          <reference field="9" count="1" selected="0">
            <x v="73"/>
          </reference>
          <reference field="10" count="1" selected="0">
            <x v="72"/>
          </reference>
          <reference field="12" count="1" selected="0">
            <x v="2"/>
          </reference>
          <reference field="13" count="1" selected="0">
            <x v="62"/>
          </reference>
          <reference field="14" count="1" selected="0">
            <x v="57"/>
          </reference>
          <reference field="15" count="1">
            <x v="3"/>
          </reference>
          <reference field="16" count="1" selected="0">
            <x v="0"/>
          </reference>
          <reference field="19" count="1" selected="0">
            <x v="0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15884">
      <pivotArea dataOnly="0" labelOnly="1" outline="0" fieldPosition="0">
        <references count="18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8" count="1" selected="0">
            <x v="20"/>
          </reference>
          <reference field="9" count="1" selected="0">
            <x v="75"/>
          </reference>
          <reference field="10" count="1" selected="0">
            <x v="74"/>
          </reference>
          <reference field="12" count="1" selected="0">
            <x v="5"/>
          </reference>
          <reference field="13" count="1" selected="0">
            <x v="64"/>
          </reference>
          <reference field="14" count="1" selected="0">
            <x v="59"/>
          </reference>
          <reference field="15" count="1">
            <x v="2"/>
          </reference>
          <reference field="16" count="1" selected="0">
            <x v="1"/>
          </reference>
          <reference field="19" count="1" selected="0">
            <x v="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15883">
      <pivotArea dataOnly="0" labelOnly="1" outline="0" fieldPosition="0">
        <references count="18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8" count="1" selected="0">
            <x v="22"/>
          </reference>
          <reference field="9" count="1" selected="0">
            <x v="112"/>
          </reference>
          <reference field="10" count="1" selected="0">
            <x v="110"/>
          </reference>
          <reference field="12" count="1" selected="0">
            <x v="2"/>
          </reference>
          <reference field="13" count="1" selected="0">
            <x v="92"/>
          </reference>
          <reference field="14" count="1" selected="0">
            <x v="87"/>
          </reference>
          <reference field="15" count="1">
            <x v="3"/>
          </reference>
          <reference field="16" count="1" selected="0">
            <x v="0"/>
          </reference>
          <reference field="19" count="1" selected="0">
            <x v="4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15882">
      <pivotArea dataOnly="0" labelOnly="1" outline="0" fieldPosition="0">
        <references count="18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8" count="1" selected="0">
            <x v="9"/>
          </reference>
          <reference field="9" count="1" selected="0">
            <x v="102"/>
          </reference>
          <reference field="10" count="1" selected="0">
            <x v="100"/>
          </reference>
          <reference field="12" count="1" selected="0">
            <x v="4"/>
          </reference>
          <reference field="13" count="1" selected="0">
            <x v="86"/>
          </reference>
          <reference field="14" count="1" selected="0">
            <x v="80"/>
          </reference>
          <reference field="15" count="1">
            <x v="2"/>
          </reference>
          <reference field="16" count="1" selected="0">
            <x v="1"/>
          </reference>
          <reference field="19" count="1" selected="0">
            <x v="1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15881">
      <pivotArea dataOnly="0" labelOnly="1" outline="0" fieldPosition="0">
        <references count="18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8" count="1" selected="0">
            <x v="66"/>
          </reference>
          <reference field="9" count="1" selected="0">
            <x v="104"/>
          </reference>
          <reference field="10" count="1" selected="0">
            <x v="102"/>
          </reference>
          <reference field="12" count="1" selected="0">
            <x v="2"/>
          </reference>
          <reference field="13" count="1" selected="0">
            <x v="56"/>
          </reference>
          <reference field="14" count="1" selected="0">
            <x v="51"/>
          </reference>
          <reference field="15" count="1">
            <x v="4"/>
          </reference>
          <reference field="16" count="1" selected="0">
            <x v="1"/>
          </reference>
          <reference field="19" count="1" selected="0">
            <x v="0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15880">
      <pivotArea dataOnly="0" labelOnly="1" outline="0" fieldPosition="0">
        <references count="18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6"/>
          </reference>
          <reference field="8" count="1" selected="0">
            <x v="11"/>
          </reference>
          <reference field="9" count="1" selected="0">
            <x v="119"/>
          </reference>
          <reference field="10" count="1" selected="0">
            <x v="117"/>
          </reference>
          <reference field="12" count="1" selected="0">
            <x v="6"/>
          </reference>
          <reference field="13" count="1" selected="0">
            <x v="98"/>
          </reference>
          <reference field="14" count="1" selected="0">
            <x v="93"/>
          </reference>
          <reference field="15" count="1">
            <x v="2"/>
          </reference>
          <reference field="16" count="1" selected="0">
            <x v="0"/>
          </reference>
          <reference field="19" count="1" selected="0">
            <x v="0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15879">
      <pivotArea dataOnly="0" labelOnly="1" outline="0" fieldPosition="0">
        <references count="18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6"/>
          </reference>
          <reference field="8" count="1" selected="0">
            <x v="44"/>
          </reference>
          <reference field="9" count="1" selected="0">
            <x v="101"/>
          </reference>
          <reference field="10" count="1" selected="0">
            <x v="65"/>
          </reference>
          <reference field="12" count="1" selected="0">
            <x v="6"/>
          </reference>
          <reference field="13" count="1" selected="0">
            <x v="56"/>
          </reference>
          <reference field="14" count="1" selected="0">
            <x v="51"/>
          </reference>
          <reference field="15" count="1">
            <x v="1"/>
          </reference>
          <reference field="16" count="1" selected="0">
            <x v="0"/>
          </reference>
          <reference field="19" count="1" selected="0">
            <x v="0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15878">
      <pivotArea dataOnly="0" labelOnly="1" outline="0" fieldPosition="0">
        <references count="18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8" count="1" selected="0">
            <x v="34"/>
          </reference>
          <reference field="9" count="1" selected="0">
            <x v="110"/>
          </reference>
          <reference field="10" count="1" selected="0">
            <x v="108"/>
          </reference>
          <reference field="12" count="1" selected="0">
            <x v="5"/>
          </reference>
          <reference field="13" count="1" selected="0">
            <x v="90"/>
          </reference>
          <reference field="14" count="1" selected="0">
            <x v="85"/>
          </reference>
          <reference field="15" count="1">
            <x v="3"/>
          </reference>
          <reference field="16" count="1" selected="0">
            <x v="1"/>
          </reference>
          <reference field="19" count="1" selected="0">
            <x v="1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15877">
      <pivotArea dataOnly="0" labelOnly="1" outline="0" fieldPosition="0">
        <references count="18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8" count="1" selected="0">
            <x v="12"/>
          </reference>
          <reference field="9" count="1" selected="0">
            <x v="128"/>
          </reference>
          <reference field="10" count="1" selected="0">
            <x v="126"/>
          </reference>
          <reference field="12" count="1" selected="0">
            <x v="3"/>
          </reference>
          <reference field="13" count="1" selected="0">
            <x v="107"/>
          </reference>
          <reference field="14" count="1" selected="0">
            <x v="102"/>
          </reference>
          <reference field="15" count="1">
            <x v="0"/>
          </reference>
          <reference field="16" count="1" selected="0">
            <x v="1"/>
          </reference>
          <reference field="19" count="1" selected="0">
            <x v="0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15876">
      <pivotArea dataOnly="0" labelOnly="1" outline="0" fieldPosition="0">
        <references count="18">
          <reference field="0" count="1" selected="0">
            <x v="6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9"/>
          </reference>
          <reference field="6" count="1" selected="0">
            <x v="0"/>
          </reference>
          <reference field="8" count="1" selected="0">
            <x v="13"/>
          </reference>
          <reference field="9" count="1" selected="0">
            <x v="130"/>
          </reference>
          <reference field="10" count="1" selected="0">
            <x v="128"/>
          </reference>
          <reference field="12" count="1" selected="0">
            <x v="4"/>
          </reference>
          <reference field="13" count="1" selected="0">
            <x v="109"/>
          </reference>
          <reference field="14" count="1" selected="0">
            <x v="104"/>
          </reference>
          <reference field="15" count="1">
            <x v="1"/>
          </reference>
          <reference field="16" count="1" selected="0">
            <x v="1"/>
          </reference>
          <reference field="19" count="1" selected="0">
            <x v="0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0"/>
          </reference>
        </references>
      </pivotArea>
    </format>
    <format dxfId="15875">
      <pivotArea dataOnly="0" labelOnly="1" outline="0" fieldPosition="0">
        <references count="18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8" count="1" selected="0">
            <x v="65"/>
          </reference>
          <reference field="9" count="1" selected="0">
            <x v="98"/>
          </reference>
          <reference field="10" count="1" selected="0">
            <x v="97"/>
          </reference>
          <reference field="12" count="1" selected="0">
            <x v="3"/>
          </reference>
          <reference field="13" count="1" selected="0">
            <x v="56"/>
          </reference>
          <reference field="14" count="1" selected="0">
            <x v="51"/>
          </reference>
          <reference field="15" count="1">
            <x v="3"/>
          </reference>
          <reference field="16" count="1" selected="0">
            <x v="1"/>
          </reference>
          <reference field="19" count="1" selected="0">
            <x v="1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15874">
      <pivotArea dataOnly="0" labelOnly="1" outline="0" fieldPosition="0">
        <references count="19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8" count="1" selected="0">
            <x v="30"/>
          </reference>
          <reference field="9" count="1" selected="0">
            <x v="76"/>
          </reference>
          <reference field="10" count="1" selected="0">
            <x v="75"/>
          </reference>
          <reference field="12" count="1" selected="0">
            <x v="5"/>
          </reference>
          <reference field="13" count="1" selected="0">
            <x v="65"/>
          </reference>
          <reference field="14" count="1" selected="0">
            <x v="60"/>
          </reference>
          <reference field="15" count="1" selected="0">
            <x v="3"/>
          </reference>
          <reference field="16" count="1" selected="0">
            <x v="1"/>
          </reference>
          <reference field="17" count="1">
            <x v="4"/>
          </reference>
          <reference field="19" count="1" selected="0">
            <x v="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15873">
      <pivotArea dataOnly="0" labelOnly="1" outline="0" fieldPosition="0">
        <references count="19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8" count="1" selected="0">
            <x v="2"/>
          </reference>
          <reference field="9" count="1" selected="0">
            <x v="79"/>
          </reference>
          <reference field="10" count="1" selected="0">
            <x v="78"/>
          </reference>
          <reference field="12" count="1" selected="0">
            <x v="3"/>
          </reference>
          <reference field="13" count="1" selected="0">
            <x v="67"/>
          </reference>
          <reference field="14" count="1" selected="0">
            <x v="62"/>
          </reference>
          <reference field="15" count="1" selected="0">
            <x v="3"/>
          </reference>
          <reference field="16" count="1" selected="0">
            <x v="1"/>
          </reference>
          <reference field="17" count="1">
            <x v="7"/>
          </reference>
          <reference field="19" count="1" selected="0">
            <x v="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15872">
      <pivotArea dataOnly="0" labelOnly="1" outline="0" fieldPosition="0">
        <references count="19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8" count="1" selected="0">
            <x v="18"/>
          </reference>
          <reference field="9" count="1" selected="0">
            <x v="74"/>
          </reference>
          <reference field="10" count="1" selected="0">
            <x v="73"/>
          </reference>
          <reference field="12" count="1" selected="0">
            <x v="5"/>
          </reference>
          <reference field="13" count="1" selected="0">
            <x v="63"/>
          </reference>
          <reference field="14" count="1" selected="0">
            <x v="58"/>
          </reference>
          <reference field="15" count="1" selected="0">
            <x v="2"/>
          </reference>
          <reference field="16" count="1" selected="0">
            <x v="1"/>
          </reference>
          <reference field="17" count="1">
            <x v="1"/>
          </reference>
          <reference field="19" count="1" selected="0">
            <x v="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15871">
      <pivotArea dataOnly="0" labelOnly="1" outline="0" fieldPosition="0">
        <references count="19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8" count="1" selected="0">
            <x v="53"/>
          </reference>
          <reference field="9" count="1" selected="0">
            <x v="97"/>
          </reference>
          <reference field="10" count="1" selected="0">
            <x v="96"/>
          </reference>
          <reference field="12" count="1" selected="0">
            <x v="5"/>
          </reference>
          <reference field="13" count="1" selected="0">
            <x v="84"/>
          </reference>
          <reference field="14" count="1" selected="0">
            <x v="78"/>
          </reference>
          <reference field="15" count="1" selected="0">
            <x v="2"/>
          </reference>
          <reference field="16" count="1" selected="0">
            <x v="1"/>
          </reference>
          <reference field="17" count="1">
            <x v="1"/>
          </reference>
          <reference field="19" count="1" selected="0">
            <x v="0"/>
          </reference>
          <reference field="20" count="1" selected="0">
            <x v="1"/>
          </reference>
          <reference field="21" count="1" selected="0">
            <x v="40"/>
          </reference>
          <reference field="22" count="1" selected="0">
            <x v="11"/>
          </reference>
        </references>
      </pivotArea>
    </format>
    <format dxfId="15870">
      <pivotArea dataOnly="0" labelOnly="1" outline="0" fieldPosition="0">
        <references count="19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8" count="1" selected="0">
            <x v="16"/>
          </reference>
          <reference field="9" count="1" selected="0">
            <x v="80"/>
          </reference>
          <reference field="10" count="1" selected="0">
            <x v="79"/>
          </reference>
          <reference field="12" count="1" selected="0">
            <x v="2"/>
          </reference>
          <reference field="13" count="1" selected="0">
            <x v="68"/>
          </reference>
          <reference field="14" count="1" selected="0">
            <x v="63"/>
          </reference>
          <reference field="15" count="1" selected="0">
            <x v="2"/>
          </reference>
          <reference field="16" count="1" selected="0">
            <x v="0"/>
          </reference>
          <reference field="17" count="1">
            <x v="2"/>
          </reference>
          <reference field="19" count="1" selected="0">
            <x v="0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15869">
      <pivotArea dataOnly="0" labelOnly="1" outline="0" fieldPosition="0">
        <references count="19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8" count="1" selected="0">
            <x v="42"/>
          </reference>
          <reference field="9" count="1" selected="0">
            <x v="84"/>
          </reference>
          <reference field="10" count="1" selected="0">
            <x v="83"/>
          </reference>
          <reference field="12" count="1" selected="0">
            <x v="5"/>
          </reference>
          <reference field="13" count="1" selected="0">
            <x v="72"/>
          </reference>
          <reference field="14" count="1" selected="0">
            <x v="67"/>
          </reference>
          <reference field="15" count="1" selected="0">
            <x v="2"/>
          </reference>
          <reference field="16" count="1" selected="0">
            <x v="0"/>
          </reference>
          <reference field="17" count="1">
            <x v="5"/>
          </reference>
          <reference field="19" count="1" selected="0">
            <x v="0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15868">
      <pivotArea dataOnly="0" labelOnly="1" outline="0" fieldPosition="0">
        <references count="19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8" count="1" selected="0">
            <x v="46"/>
          </reference>
          <reference field="9" count="1" selected="0">
            <x v="96"/>
          </reference>
          <reference field="10" count="1" selected="0">
            <x v="95"/>
          </reference>
          <reference field="12" count="1" selected="0">
            <x v="3"/>
          </reference>
          <reference field="13" count="1" selected="0">
            <x v="83"/>
          </reference>
          <reference field="14" count="1" selected="0">
            <x v="65"/>
          </reference>
          <reference field="15" count="1" selected="0">
            <x v="2"/>
          </reference>
          <reference field="16" count="1" selected="0">
            <x v="1"/>
          </reference>
          <reference field="17" count="1">
            <x v="5"/>
          </reference>
          <reference field="19" count="1" selected="0">
            <x v="1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15867">
      <pivotArea dataOnly="0" labelOnly="1" outline="0" fieldPosition="0">
        <references count="19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8" count="1" selected="0">
            <x v="48"/>
          </reference>
          <reference field="9" count="1" selected="0">
            <x v="94"/>
          </reference>
          <reference field="10" count="1" selected="0">
            <x v="93"/>
          </reference>
          <reference field="12" count="1" selected="0">
            <x v="2"/>
          </reference>
          <reference field="13" count="1" selected="0">
            <x v="81"/>
          </reference>
          <reference field="14" count="1" selected="0">
            <x v="76"/>
          </reference>
          <reference field="15" count="1" selected="0">
            <x v="2"/>
          </reference>
          <reference field="16" count="1" selected="0">
            <x v="0"/>
          </reference>
          <reference field="17" count="1">
            <x v="2"/>
          </reference>
          <reference field="19" count="1" selected="0">
            <x v="0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15866">
      <pivotArea dataOnly="0" labelOnly="1" outline="0" fieldPosition="0">
        <references count="19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8" count="1" selected="0">
            <x v="55"/>
          </reference>
          <reference field="9" count="1" selected="0">
            <x v="67"/>
          </reference>
          <reference field="10" count="1" selected="0">
            <x v="66"/>
          </reference>
          <reference field="12" count="1" selected="0">
            <x v="5"/>
          </reference>
          <reference field="13" count="1" selected="0">
            <x v="57"/>
          </reference>
          <reference field="14" count="1" selected="0">
            <x v="52"/>
          </reference>
          <reference field="15" count="1" selected="0">
            <x v="2"/>
          </reference>
          <reference field="16" count="1" selected="0">
            <x v="1"/>
          </reference>
          <reference field="17" count="1">
            <x v="0"/>
          </reference>
          <reference field="19" count="1" selected="0">
            <x v="0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15865">
      <pivotArea dataOnly="0" labelOnly="1" outline="0" fieldPosition="0">
        <references count="19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8" count="1" selected="0">
            <x v="29"/>
          </reference>
          <reference field="9" count="1" selected="0">
            <x v="83"/>
          </reference>
          <reference field="10" count="1" selected="0">
            <x v="82"/>
          </reference>
          <reference field="12" count="1" selected="0">
            <x v="3"/>
          </reference>
          <reference field="13" count="1" selected="0">
            <x v="71"/>
          </reference>
          <reference field="14" count="1" selected="0">
            <x v="66"/>
          </reference>
          <reference field="15" count="1" selected="0">
            <x v="2"/>
          </reference>
          <reference field="16" count="1" selected="0">
            <x v="0"/>
          </reference>
          <reference field="17" count="1">
            <x v="5"/>
          </reference>
          <reference field="19" count="1" selected="0">
            <x v="0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15864">
      <pivotArea dataOnly="0" labelOnly="1" outline="0" fieldPosition="0">
        <references count="19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2"/>
          </reference>
          <reference field="5" count="1" selected="0">
            <x v="27"/>
          </reference>
          <reference field="6" count="1" selected="0">
            <x v="0"/>
          </reference>
          <reference field="8" count="1" selected="0">
            <x v="35"/>
          </reference>
          <reference field="9" count="1" selected="0">
            <x v="91"/>
          </reference>
          <reference field="10" count="1" selected="0">
            <x v="90"/>
          </reference>
          <reference field="12" count="1" selected="0">
            <x v="3"/>
          </reference>
          <reference field="13" count="1" selected="0">
            <x v="78"/>
          </reference>
          <reference field="14" count="1" selected="0">
            <x v="73"/>
          </reference>
          <reference field="15" count="1" selected="0">
            <x v="2"/>
          </reference>
          <reference field="16" count="1" selected="0">
            <x v="0"/>
          </reference>
          <reference field="17" count="1">
            <x v="9"/>
          </reference>
          <reference field="19" count="1" selected="0">
            <x v="0"/>
          </reference>
          <reference field="20" count="1" selected="0">
            <x v="1"/>
          </reference>
          <reference field="21" count="1" selected="0">
            <x v="25"/>
          </reference>
          <reference field="22" count="1" selected="0">
            <x v="33"/>
          </reference>
        </references>
      </pivotArea>
    </format>
    <format dxfId="15863">
      <pivotArea dataOnly="0" labelOnly="1" outline="0" fieldPosition="0">
        <references count="19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8" count="1" selected="0">
            <x v="5"/>
          </reference>
          <reference field="9" count="1" selected="0">
            <x v="71"/>
          </reference>
          <reference field="10" count="1" selected="0">
            <x v="70"/>
          </reference>
          <reference field="12" count="1" selected="0">
            <x v="1"/>
          </reference>
          <reference field="13" count="1" selected="0">
            <x v="60"/>
          </reference>
          <reference field="14" count="1" selected="0">
            <x v="55"/>
          </reference>
          <reference field="15" count="1" selected="0">
            <x v="2"/>
          </reference>
          <reference field="16" count="1" selected="0">
            <x v="0"/>
          </reference>
          <reference field="17" count="1">
            <x v="9"/>
          </reference>
          <reference field="19" count="1" selected="0">
            <x v="0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15862">
      <pivotArea dataOnly="0" labelOnly="1" outline="0" fieldPosition="0">
        <references count="19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8" count="1" selected="0">
            <x v="59"/>
          </reference>
          <reference field="9" count="1" selected="0">
            <x v="93"/>
          </reference>
          <reference field="10" count="1" selected="0">
            <x v="92"/>
          </reference>
          <reference field="12" count="1" selected="0">
            <x v="2"/>
          </reference>
          <reference field="13" count="1" selected="0">
            <x v="80"/>
          </reference>
          <reference field="14" count="1" selected="0">
            <x v="75"/>
          </reference>
          <reference field="15" count="1" selected="0">
            <x v="2"/>
          </reference>
          <reference field="16" count="1" selected="0">
            <x v="0"/>
          </reference>
          <reference field="17" count="1">
            <x v="5"/>
          </reference>
          <reference field="19" count="1" selected="0">
            <x v="0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15861">
      <pivotArea dataOnly="0" labelOnly="1" outline="0" fieldPosition="0">
        <references count="19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8" count="1" selected="0">
            <x v="45"/>
          </reference>
          <reference field="9" count="1" selected="0">
            <x v="70"/>
          </reference>
          <reference field="10" count="1" selected="0">
            <x v="69"/>
          </reference>
          <reference field="12" count="1" selected="0">
            <x v="4"/>
          </reference>
          <reference field="13" count="1" selected="0">
            <x v="59"/>
          </reference>
          <reference field="14" count="1" selected="0">
            <x v="54"/>
          </reference>
          <reference field="15" count="1" selected="0">
            <x v="2"/>
          </reference>
          <reference field="16" count="1" selected="0">
            <x v="1"/>
          </reference>
          <reference field="17" count="1">
            <x v="3"/>
          </reference>
          <reference field="19" count="1" selected="0">
            <x v="1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15860">
      <pivotArea dataOnly="0" labelOnly="1" outline="0" fieldPosition="0">
        <references count="19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8" count="1" selected="0">
            <x v="63"/>
          </reference>
          <reference field="9" count="1" selected="0">
            <x v="69"/>
          </reference>
          <reference field="10" count="1" selected="0">
            <x v="68"/>
          </reference>
          <reference field="12" count="1" selected="0">
            <x v="4"/>
          </reference>
          <reference field="13" count="1" selected="0">
            <x v="58"/>
          </reference>
          <reference field="14" count="1" selected="0">
            <x v="53"/>
          </reference>
          <reference field="15" count="1" selected="0">
            <x v="3"/>
          </reference>
          <reference field="16" count="1" selected="0">
            <x v="1"/>
          </reference>
          <reference field="17" count="1">
            <x v="3"/>
          </reference>
          <reference field="19" count="1" selected="0">
            <x v="1"/>
          </reference>
          <reference field="20" count="1" selected="0">
            <x v="1"/>
          </reference>
          <reference field="21" count="1" selected="0">
            <x v="2"/>
          </reference>
          <reference field="22" count="1" selected="0">
            <x v="27"/>
          </reference>
        </references>
      </pivotArea>
    </format>
    <format dxfId="15859">
      <pivotArea dataOnly="0" labelOnly="1" outline="0" fieldPosition="0">
        <references count="19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8" count="1" selected="0">
            <x v="47"/>
          </reference>
          <reference field="9" count="1" selected="0">
            <x v="92"/>
          </reference>
          <reference field="10" count="1" selected="0">
            <x v="91"/>
          </reference>
          <reference field="12" count="1" selected="0">
            <x v="3"/>
          </reference>
          <reference field="13" count="1" selected="0">
            <x v="79"/>
          </reference>
          <reference field="14" count="1" selected="0">
            <x v="74"/>
          </reference>
          <reference field="15" count="1" selected="0">
            <x v="2"/>
          </reference>
          <reference field="16" count="1" selected="0">
            <x v="1"/>
          </reference>
          <reference field="17" count="1">
            <x v="3"/>
          </reference>
          <reference field="19" count="1" selected="0">
            <x v="1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15858">
      <pivotArea dataOnly="0" labelOnly="1" outline="0" fieldPosition="0">
        <references count="19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21"/>
          </reference>
          <reference field="6" count="1" selected="0">
            <x v="0"/>
          </reference>
          <reference field="8" count="1" selected="0">
            <x v="54"/>
          </reference>
          <reference field="9" count="1" selected="0">
            <x v="109"/>
          </reference>
          <reference field="10" count="1" selected="0">
            <x v="107"/>
          </reference>
          <reference field="12" count="1" selected="0">
            <x v="6"/>
          </reference>
          <reference field="13" count="1" selected="0">
            <x v="89"/>
          </reference>
          <reference field="14" count="1" selected="0">
            <x v="84"/>
          </reference>
          <reference field="15" count="1" selected="0">
            <x v="3"/>
          </reference>
          <reference field="16" count="1" selected="0">
            <x v="0"/>
          </reference>
          <reference field="17" count="1">
            <x v="10"/>
          </reference>
          <reference field="19" count="1" selected="0">
            <x v="0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15857">
      <pivotArea dataOnly="0" labelOnly="1" outline="0" fieldPosition="0">
        <references count="19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8" count="1" selected="0">
            <x v="43"/>
          </reference>
          <reference field="9" count="1" selected="0">
            <x v="103"/>
          </reference>
          <reference field="10" count="1" selected="0">
            <x v="101"/>
          </reference>
          <reference field="12" count="1" selected="0">
            <x v="6"/>
          </reference>
          <reference field="13" count="1" selected="0">
            <x v="67"/>
          </reference>
          <reference field="14" count="1" selected="0">
            <x v="81"/>
          </reference>
          <reference field="15" count="1" selected="0">
            <x v="2"/>
          </reference>
          <reference field="16" count="1" selected="0">
            <x v="1"/>
          </reference>
          <reference field="17" count="1">
            <x v="7"/>
          </reference>
          <reference field="19" count="1" selected="0">
            <x v="1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15856">
      <pivotArea dataOnly="0" labelOnly="1" outline="0" fieldPosition="0">
        <references count="19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8" count="1" selected="0">
            <x v="64"/>
          </reference>
          <reference field="9" count="1" selected="0">
            <x v="99"/>
          </reference>
          <reference field="10" count="1" selected="0">
            <x v="98"/>
          </reference>
          <reference field="12" count="1" selected="0">
            <x v="4"/>
          </reference>
          <reference field="13" count="1" selected="0">
            <x v="56"/>
          </reference>
          <reference field="14" count="1" selected="0">
            <x v="51"/>
          </reference>
          <reference field="15" count="1" selected="0">
            <x v="3"/>
          </reference>
          <reference field="16" count="1" selected="0">
            <x v="0"/>
          </reference>
          <reference field="17" count="1">
            <x v="3"/>
          </reference>
          <reference field="19" count="1" selected="0">
            <x v="0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61"/>
          </reference>
        </references>
      </pivotArea>
    </format>
    <format dxfId="15855">
      <pivotArea dataOnly="0" labelOnly="1" outline="0" fieldPosition="0">
        <references count="19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8" count="1" selected="0">
            <x v="49"/>
          </reference>
          <reference field="9" count="1" selected="0">
            <x v="113"/>
          </reference>
          <reference field="10" count="1" selected="0">
            <x v="111"/>
          </reference>
          <reference field="12" count="1" selected="0">
            <x v="3"/>
          </reference>
          <reference field="13" count="1" selected="0">
            <x v="56"/>
          </reference>
          <reference field="14" count="1" selected="0">
            <x v="51"/>
          </reference>
          <reference field="15" count="1" selected="0">
            <x v="3"/>
          </reference>
          <reference field="16" count="1" selected="0">
            <x v="0"/>
          </reference>
          <reference field="17" count="1">
            <x v="7"/>
          </reference>
          <reference field="19" count="1" selected="0">
            <x v="0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62"/>
          </reference>
        </references>
      </pivotArea>
    </format>
    <format dxfId="15854">
      <pivotArea dataOnly="0" labelOnly="1" outline="0" fieldPosition="0">
        <references count="19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8" count="1" selected="0">
            <x v="19"/>
          </reference>
          <reference field="9" count="1" selected="0">
            <x v="108"/>
          </reference>
          <reference field="10" count="1" selected="0">
            <x v="106"/>
          </reference>
          <reference field="12" count="1" selected="0">
            <x v="2"/>
          </reference>
          <reference field="13" count="1" selected="0">
            <x v="56"/>
          </reference>
          <reference field="14" count="1" selected="0">
            <x v="51"/>
          </reference>
          <reference field="15" count="1" selected="0">
            <x v="3"/>
          </reference>
          <reference field="16" count="1" selected="0">
            <x v="1"/>
          </reference>
          <reference field="17" count="1">
            <x v="3"/>
          </reference>
          <reference field="19" count="1" selected="0">
            <x v="1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15853">
      <pivotArea dataOnly="0" labelOnly="1" outline="0" fieldPosition="0">
        <references count="19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8" count="1" selected="0">
            <x v="57"/>
          </reference>
          <reference field="9" count="1" selected="0">
            <x v="66"/>
          </reference>
          <reference field="10" count="1" selected="0">
            <x v="65"/>
          </reference>
          <reference field="12" count="1" selected="0">
            <x v="6"/>
          </reference>
          <reference field="13" count="1" selected="0">
            <x v="56"/>
          </reference>
          <reference field="14" count="1" selected="0">
            <x v="51"/>
          </reference>
          <reference field="15" count="1" selected="0">
            <x v="2"/>
          </reference>
          <reference field="16" count="1" selected="0">
            <x v="1"/>
          </reference>
          <reference field="17" count="1">
            <x v="3"/>
          </reference>
          <reference field="19" count="1" selected="0">
            <x v="1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15852">
      <pivotArea dataOnly="0" labelOnly="1" outline="0" fieldPosition="0">
        <references count="19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8" count="1" selected="0">
            <x v="25"/>
          </reference>
          <reference field="9" count="1" selected="0">
            <x v="100"/>
          </reference>
          <reference field="10" count="1" selected="0">
            <x v="99"/>
          </reference>
          <reference field="12" count="1" selected="0">
            <x v="3"/>
          </reference>
          <reference field="13" count="1" selected="0">
            <x v="85"/>
          </reference>
          <reference field="14" count="1" selected="0">
            <x v="79"/>
          </reference>
          <reference field="15" count="1" selected="0">
            <x v="3"/>
          </reference>
          <reference field="16" count="1" selected="0">
            <x v="1"/>
          </reference>
          <reference field="17" count="1">
            <x v="7"/>
          </reference>
          <reference field="19" count="1" selected="0">
            <x v="1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15851">
      <pivotArea dataOnly="0" labelOnly="1" outline="0" fieldPosition="0">
        <references count="19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8" count="1" selected="0">
            <x v="8"/>
          </reference>
          <reference field="9" count="1" selected="0">
            <x v="105"/>
          </reference>
          <reference field="10" count="1" selected="0">
            <x v="103"/>
          </reference>
          <reference field="12" count="1" selected="0">
            <x v="4"/>
          </reference>
          <reference field="13" count="1" selected="0">
            <x v="87"/>
          </reference>
          <reference field="14" count="1" selected="0">
            <x v="82"/>
          </reference>
          <reference field="15" count="1" selected="0">
            <x v="2"/>
          </reference>
          <reference field="16" count="1" selected="0">
            <x v="1"/>
          </reference>
          <reference field="17" count="1">
            <x v="6"/>
          </reference>
          <reference field="19" count="1" selected="0">
            <x v="1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15850">
      <pivotArea dataOnly="0" labelOnly="1" outline="0" fieldPosition="0">
        <references count="19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8" count="1" selected="0">
            <x v="33"/>
          </reference>
          <reference field="9" count="1" selected="0">
            <x v="120"/>
          </reference>
          <reference field="10" count="1" selected="0">
            <x v="118"/>
          </reference>
          <reference field="12" count="1" selected="0">
            <x v="2"/>
          </reference>
          <reference field="13" count="1" selected="0">
            <x v="99"/>
          </reference>
          <reference field="14" count="1" selected="0">
            <x v="94"/>
          </reference>
          <reference field="15" count="1" selected="0">
            <x v="2"/>
          </reference>
          <reference field="16" count="1" selected="0">
            <x v="0"/>
          </reference>
          <reference field="17" count="1">
            <x v="7"/>
          </reference>
          <reference field="19" count="1" selected="0">
            <x v="0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15849">
      <pivotArea dataOnly="0" labelOnly="1" outline="0" fieldPosition="0">
        <references count="19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8" count="1" selected="0">
            <x v="3"/>
          </reference>
          <reference field="9" count="1" selected="0">
            <x v="114"/>
          </reference>
          <reference field="10" count="1" selected="0">
            <x v="112"/>
          </reference>
          <reference field="12" count="1" selected="0">
            <x v="3"/>
          </reference>
          <reference field="13" count="1" selected="0">
            <x v="93"/>
          </reference>
          <reference field="14" count="1" selected="0">
            <x v="88"/>
          </reference>
          <reference field="15" count="1" selected="0">
            <x v="2"/>
          </reference>
          <reference field="16" count="1" selected="0">
            <x v="0"/>
          </reference>
          <reference field="17" count="1">
            <x v="11"/>
          </reference>
          <reference field="19" count="1" selected="0">
            <x v="0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15848">
      <pivotArea dataOnly="0" labelOnly="1" outline="0" fieldPosition="0">
        <references count="19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8" count="1" selected="0">
            <x v="62"/>
          </reference>
          <reference field="9" count="1" selected="0">
            <x v="116"/>
          </reference>
          <reference field="10" count="1" selected="0">
            <x v="114"/>
          </reference>
          <reference field="12" count="1" selected="0">
            <x v="6"/>
          </reference>
          <reference field="13" count="1" selected="0">
            <x v="95"/>
          </reference>
          <reference field="14" count="1" selected="0">
            <x v="90"/>
          </reference>
          <reference field="15" count="1" selected="0">
            <x v="3"/>
          </reference>
          <reference field="16" count="1" selected="0">
            <x v="0"/>
          </reference>
          <reference field="17" count="1">
            <x v="5"/>
          </reference>
          <reference field="19" count="1" selected="0">
            <x v="0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3"/>
          </reference>
        </references>
      </pivotArea>
    </format>
    <format dxfId="15847">
      <pivotArea dataOnly="0" labelOnly="1" outline="0" fieldPosition="0">
        <references count="19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8" count="1" selected="0">
            <x v="60"/>
          </reference>
          <reference field="9" count="1" selected="0">
            <x v="115"/>
          </reference>
          <reference field="10" count="1" selected="0">
            <x v="113"/>
          </reference>
          <reference field="12" count="1" selected="0">
            <x v="3"/>
          </reference>
          <reference field="13" count="1" selected="0">
            <x v="94"/>
          </reference>
          <reference field="14" count="1" selected="0">
            <x v="89"/>
          </reference>
          <reference field="15" count="1" selected="0">
            <x v="3"/>
          </reference>
          <reference field="16" count="1" selected="0">
            <x v="0"/>
          </reference>
          <reference field="17" count="1">
            <x v="11"/>
          </reference>
          <reference field="19" count="1" selected="0">
            <x v="0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15846">
      <pivotArea dataOnly="0" labelOnly="1" outline="0" fieldPosition="0">
        <references count="19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8" count="1" selected="0">
            <x v="4"/>
          </reference>
          <reference field="9" count="1" selected="0">
            <x v="127"/>
          </reference>
          <reference field="10" count="1" selected="0">
            <x v="125"/>
          </reference>
          <reference field="12" count="1" selected="0">
            <x v="3"/>
          </reference>
          <reference field="13" count="1" selected="0">
            <x v="106"/>
          </reference>
          <reference field="14" count="1" selected="0">
            <x v="101"/>
          </reference>
          <reference field="15" count="1" selected="0">
            <x v="1"/>
          </reference>
          <reference field="16" count="1" selected="0">
            <x v="0"/>
          </reference>
          <reference field="17" count="1">
            <x v="5"/>
          </reference>
          <reference field="19" count="1" selected="0">
            <x v="0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15845">
      <pivotArea dataOnly="0" labelOnly="1" outline="0" fieldPosition="0">
        <references count="19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8" count="1" selected="0">
            <x v="27"/>
          </reference>
          <reference field="9" count="1" selected="0">
            <x v="106"/>
          </reference>
          <reference field="10" count="1" selected="0">
            <x v="104"/>
          </reference>
          <reference field="12" count="1" selected="0">
            <x v="4"/>
          </reference>
          <reference field="13" count="1" selected="0">
            <x v="56"/>
          </reference>
          <reference field="14" count="1" selected="0">
            <x v="51"/>
          </reference>
          <reference field="15" count="1" selected="0">
            <x v="2"/>
          </reference>
          <reference field="16" count="1" selected="0">
            <x v="1"/>
          </reference>
          <reference field="17" count="1">
            <x v="3"/>
          </reference>
          <reference field="19" count="1" selected="0">
            <x v="1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15844">
      <pivotArea dataOnly="0" labelOnly="1" outline="0" fieldPosition="0">
        <references count="19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8" count="1" selected="0">
            <x v="21"/>
          </reference>
          <reference field="9" count="1" selected="0">
            <x v="124"/>
          </reference>
          <reference field="10" count="1" selected="0">
            <x v="122"/>
          </reference>
          <reference field="12" count="1" selected="0">
            <x v="2"/>
          </reference>
          <reference field="13" count="1" selected="0">
            <x v="103"/>
          </reference>
          <reference field="14" count="1" selected="0">
            <x v="98"/>
          </reference>
          <reference field="15" count="1" selected="0">
            <x v="0"/>
          </reference>
          <reference field="16" count="1" selected="0">
            <x v="1"/>
          </reference>
          <reference field="17" count="1">
            <x v="5"/>
          </reference>
          <reference field="19" count="1" selected="0">
            <x v="5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5843">
      <pivotArea dataOnly="0" labelOnly="1" outline="0" fieldPosition="0">
        <references count="19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8" count="1" selected="0">
            <x v="24"/>
          </reference>
          <reference field="9" count="1" selected="0">
            <x v="123"/>
          </reference>
          <reference field="10" count="1" selected="0">
            <x v="121"/>
          </reference>
          <reference field="12" count="1" selected="0">
            <x v="3"/>
          </reference>
          <reference field="13" count="1" selected="0">
            <x v="102"/>
          </reference>
          <reference field="14" count="1" selected="0">
            <x v="97"/>
          </reference>
          <reference field="15" count="1" selected="0">
            <x v="1"/>
          </reference>
          <reference field="16" count="1" selected="0">
            <x v="1"/>
          </reference>
          <reference field="17" count="1">
            <x v="5"/>
          </reference>
          <reference field="19" count="1" selected="0">
            <x v="5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5842">
      <pivotArea dataOnly="0" labelOnly="1" outline="0" fieldPosition="0">
        <references count="19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8" count="1" selected="0">
            <x v="26"/>
          </reference>
          <reference field="9" count="1" selected="0">
            <x v="122"/>
          </reference>
          <reference field="10" count="1" selected="0">
            <x v="120"/>
          </reference>
          <reference field="12" count="1" selected="0">
            <x v="5"/>
          </reference>
          <reference field="13" count="1" selected="0">
            <x v="101"/>
          </reference>
          <reference field="14" count="1" selected="0">
            <x v="96"/>
          </reference>
          <reference field="15" count="1" selected="0">
            <x v="1"/>
          </reference>
          <reference field="16" count="1" selected="0">
            <x v="1"/>
          </reference>
          <reference field="17" count="1">
            <x v="5"/>
          </reference>
          <reference field="19" count="1" selected="0">
            <x v="5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5841">
      <pivotArea dataOnly="0" labelOnly="1" outline="0" fieldPosition="0">
        <references count="19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8" count="1" selected="0">
            <x v="32"/>
          </reference>
          <reference field="9" count="1" selected="0">
            <x v="121"/>
          </reference>
          <reference field="10" count="1" selected="0">
            <x v="119"/>
          </reference>
          <reference field="12" count="1" selected="0">
            <x v="5"/>
          </reference>
          <reference field="13" count="1" selected="0">
            <x v="100"/>
          </reference>
          <reference field="14" count="1" selected="0">
            <x v="95"/>
          </reference>
          <reference field="15" count="1" selected="0">
            <x v="1"/>
          </reference>
          <reference field="16" count="1" selected="0">
            <x v="1"/>
          </reference>
          <reference field="17" count="1">
            <x v="5"/>
          </reference>
          <reference field="19" count="1" selected="0">
            <x v="5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15840">
      <pivotArea dataOnly="0" labelOnly="1" outline="0" fieldPosition="0">
        <references count="19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8" count="1" selected="0">
            <x v="17"/>
          </reference>
          <reference field="9" count="1" selected="0">
            <x v="126"/>
          </reference>
          <reference field="10" count="1" selected="0">
            <x v="124"/>
          </reference>
          <reference field="12" count="1" selected="0">
            <x v="3"/>
          </reference>
          <reference field="13" count="1" selected="0">
            <x v="105"/>
          </reference>
          <reference field="14" count="1" selected="0">
            <x v="100"/>
          </reference>
          <reference field="15" count="1" selected="0">
            <x v="0"/>
          </reference>
          <reference field="16" count="1" selected="0">
            <x v="1"/>
          </reference>
          <reference field="17" count="1">
            <x v="13"/>
          </reference>
          <reference field="19" count="1" selected="0">
            <x v="4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15839">
      <pivotArea dataOnly="0" labelOnly="1" outline="0" fieldPosition="0">
        <references count="19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8" count="1" selected="0">
            <x v="61"/>
          </reference>
          <reference field="9" count="1" selected="0">
            <x v="72"/>
          </reference>
          <reference field="10" count="1" selected="0">
            <x v="71"/>
          </reference>
          <reference field="12" count="1" selected="0">
            <x v="4"/>
          </reference>
          <reference field="13" count="1" selected="0">
            <x v="61"/>
          </reference>
          <reference field="14" count="1" selected="0">
            <x v="56"/>
          </reference>
          <reference field="15" count="1" selected="0">
            <x v="4"/>
          </reference>
          <reference field="16" count="1" selected="0">
            <x v="1"/>
          </reference>
          <reference field="17" count="1">
            <x v="12"/>
          </reference>
          <reference field="19" count="1" selected="0">
            <x v="1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15838">
      <pivotArea dataOnly="0" labelOnly="1" outline="0" fieldPosition="0">
        <references count="19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8" count="1" selected="0">
            <x v="51"/>
          </reference>
          <reference field="9" count="1" selected="0">
            <x v="73"/>
          </reference>
          <reference field="10" count="1" selected="0">
            <x v="72"/>
          </reference>
          <reference field="12" count="1" selected="0">
            <x v="2"/>
          </reference>
          <reference field="13" count="1" selected="0">
            <x v="62"/>
          </reference>
          <reference field="14" count="1" selected="0">
            <x v="57"/>
          </reference>
          <reference field="15" count="1" selected="0">
            <x v="3"/>
          </reference>
          <reference field="16" count="1" selected="0">
            <x v="0"/>
          </reference>
          <reference field="17" count="1">
            <x v="12"/>
          </reference>
          <reference field="19" count="1" selected="0">
            <x v="0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15837">
      <pivotArea dataOnly="0" labelOnly="1" outline="0" fieldPosition="0">
        <references count="19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8" count="1" selected="0">
            <x v="20"/>
          </reference>
          <reference field="9" count="1" selected="0">
            <x v="75"/>
          </reference>
          <reference field="10" count="1" selected="0">
            <x v="74"/>
          </reference>
          <reference field="12" count="1" selected="0">
            <x v="5"/>
          </reference>
          <reference field="13" count="1" selected="0">
            <x v="64"/>
          </reference>
          <reference field="14" count="1" selected="0">
            <x v="59"/>
          </reference>
          <reference field="15" count="1" selected="0">
            <x v="2"/>
          </reference>
          <reference field="16" count="1" selected="0">
            <x v="1"/>
          </reference>
          <reference field="17" count="1">
            <x v="14"/>
          </reference>
          <reference field="19" count="1" selected="0">
            <x v="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15836">
      <pivotArea dataOnly="0" labelOnly="1" outline="0" fieldPosition="0">
        <references count="19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8" count="1" selected="0">
            <x v="6"/>
          </reference>
          <reference field="9" count="1" selected="0">
            <x v="77"/>
          </reference>
          <reference field="10" count="1" selected="0">
            <x v="76"/>
          </reference>
          <reference field="12" count="1" selected="0">
            <x v="4"/>
          </reference>
          <reference field="13" count="1" selected="0">
            <x v="66"/>
          </reference>
          <reference field="14" count="1" selected="0">
            <x v="61"/>
          </reference>
          <reference field="15" count="1" selected="0">
            <x v="2"/>
          </reference>
          <reference field="16" count="1" selected="0">
            <x v="1"/>
          </reference>
          <reference field="17" count="1">
            <x v="15"/>
          </reference>
          <reference field="19" count="1" selected="0">
            <x v="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15835">
      <pivotArea dataOnly="0" labelOnly="1" outline="0" fieldPosition="0">
        <references count="19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8" count="1" selected="0">
            <x v="1"/>
          </reference>
          <reference field="9" count="1" selected="0">
            <x v="78"/>
          </reference>
          <reference field="10" count="1" selected="0">
            <x v="77"/>
          </reference>
          <reference field="12" count="1" selected="0">
            <x v="1"/>
          </reference>
          <reference field="13" count="1" selected="0">
            <x v="56"/>
          </reference>
          <reference field="14" count="1" selected="0">
            <x v="51"/>
          </reference>
          <reference field="15" count="1" selected="0">
            <x v="2"/>
          </reference>
          <reference field="16" count="1" selected="0">
            <x v="0"/>
          </reference>
          <reference field="17" count="1">
            <x v="16"/>
          </reference>
          <reference field="19" count="1" selected="0">
            <x v="0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15834">
      <pivotArea dataOnly="0" labelOnly="1" outline="0" fieldPosition="0">
        <references count="19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8" count="1" selected="0">
            <x v="40"/>
          </reference>
          <reference field="9" count="1" selected="0">
            <x v="85"/>
          </reference>
          <reference field="10" count="1" selected="0">
            <x v="84"/>
          </reference>
          <reference field="12" count="1" selected="0">
            <x v="5"/>
          </reference>
          <reference field="13" count="1" selected="0">
            <x v="73"/>
          </reference>
          <reference field="14" count="1" selected="0">
            <x v="68"/>
          </reference>
          <reference field="15" count="1" selected="0">
            <x v="2"/>
          </reference>
          <reference field="16" count="1" selected="0">
            <x v="1"/>
          </reference>
          <reference field="17" count="1">
            <x v="5"/>
          </reference>
          <reference field="19" count="1" selected="0">
            <x v="0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15833">
      <pivotArea dataOnly="0" labelOnly="1" outline="0" fieldPosition="0">
        <references count="19">
          <reference field="0" count="1" selected="0">
            <x v="4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0"/>
          </reference>
          <reference field="8" count="1" selected="0">
            <x v="37"/>
          </reference>
          <reference field="9" count="1" selected="0">
            <x v="86"/>
          </reference>
          <reference field="10" count="1" selected="0">
            <x v="85"/>
          </reference>
          <reference field="12" count="1" selected="0">
            <x v="3"/>
          </reference>
          <reference field="13" count="1" selected="0">
            <x v="74"/>
          </reference>
          <reference field="14" count="1" selected="0">
            <x v="69"/>
          </reference>
          <reference field="15" count="1" selected="0">
            <x v="2"/>
          </reference>
          <reference field="16" count="1" selected="0">
            <x v="1"/>
          </reference>
          <reference field="17" count="1">
            <x v="5"/>
          </reference>
          <reference field="19" count="1" selected="0">
            <x v="0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15832">
      <pivotArea dataOnly="0" labelOnly="1" outline="0" fieldPosition="0">
        <references count="19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8" count="1" selected="0">
            <x v="0"/>
          </reference>
          <reference field="9" count="1" selected="0">
            <x v="90"/>
          </reference>
          <reference field="10" count="1" selected="0">
            <x v="89"/>
          </reference>
          <reference field="12" count="1" selected="0">
            <x v="3"/>
          </reference>
          <reference field="13" count="1" selected="0">
            <x v="77"/>
          </reference>
          <reference field="14" count="1" selected="0">
            <x v="72"/>
          </reference>
          <reference field="15" count="1" selected="0">
            <x v="2"/>
          </reference>
          <reference field="16" count="1" selected="0">
            <x v="0"/>
          </reference>
          <reference field="17" count="1">
            <x v="17"/>
          </reference>
          <reference field="19" count="1" selected="0">
            <x v="1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15831">
      <pivotArea dataOnly="0" labelOnly="1" outline="0" fieldPosition="0">
        <references count="19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8" count="1" selected="0">
            <x v="56"/>
          </reference>
          <reference field="9" count="1" selected="0">
            <x v="95"/>
          </reference>
          <reference field="10" count="1" selected="0">
            <x v="94"/>
          </reference>
          <reference field="12" count="1" selected="0">
            <x v="6"/>
          </reference>
          <reference field="13" count="1" selected="0">
            <x v="82"/>
          </reference>
          <reference field="14" count="1" selected="0">
            <x v="77"/>
          </reference>
          <reference field="15" count="1" selected="0">
            <x v="2"/>
          </reference>
          <reference field="16" count="1" selected="0">
            <x v="1"/>
          </reference>
          <reference field="17" count="1">
            <x v="6"/>
          </reference>
          <reference field="19" count="1" selected="0">
            <x v="1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15830">
      <pivotArea dataOnly="0" labelOnly="1" outline="0" fieldPosition="0">
        <references count="19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8" count="1" selected="0">
            <x v="15"/>
          </reference>
          <reference field="9" count="1" selected="0">
            <x v="68"/>
          </reference>
          <reference field="10" count="1" selected="0">
            <x v="67"/>
          </reference>
          <reference field="12" count="1" selected="0">
            <x v="3"/>
          </reference>
          <reference field="13" count="1" selected="0">
            <x v="56"/>
          </reference>
          <reference field="14" count="1" selected="0">
            <x v="51"/>
          </reference>
          <reference field="15" count="1" selected="0">
            <x v="2"/>
          </reference>
          <reference field="16" count="1" selected="0">
            <x v="0"/>
          </reference>
          <reference field="17" count="1">
            <x v="13"/>
          </reference>
          <reference field="19" count="1" selected="0">
            <x v="0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15829">
      <pivotArea dataOnly="0" labelOnly="1" outline="0" fieldPosition="0">
        <references count="19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6"/>
          </reference>
          <reference field="8" count="1" selected="0">
            <x v="36"/>
          </reference>
          <reference field="9" count="1" selected="0">
            <x v="81"/>
          </reference>
          <reference field="10" count="1" selected="0">
            <x v="80"/>
          </reference>
          <reference field="12" count="1" selected="0">
            <x v="3"/>
          </reference>
          <reference field="13" count="1" selected="0">
            <x v="69"/>
          </reference>
          <reference field="14" count="1" selected="0">
            <x v="64"/>
          </reference>
          <reference field="15" count="1" selected="0">
            <x v="2"/>
          </reference>
          <reference field="16" count="1" selected="0">
            <x v="0"/>
          </reference>
          <reference field="17" count="1">
            <x v="2"/>
          </reference>
          <reference field="19" count="1" selected="0">
            <x v="0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16"/>
          </reference>
        </references>
      </pivotArea>
    </format>
    <format dxfId="15828">
      <pivotArea dataOnly="0" labelOnly="1" outline="0" fieldPosition="0">
        <references count="19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8" count="1" selected="0">
            <x v="58"/>
          </reference>
          <reference field="9" count="1" selected="0">
            <x v="82"/>
          </reference>
          <reference field="10" count="1" selected="0">
            <x v="81"/>
          </reference>
          <reference field="12" count="1" selected="0">
            <x v="5"/>
          </reference>
          <reference field="13" count="1" selected="0">
            <x v="70"/>
          </reference>
          <reference field="14" count="1" selected="0">
            <x v="65"/>
          </reference>
          <reference field="15" count="1" selected="0">
            <x v="2"/>
          </reference>
          <reference field="16" count="1" selected="0">
            <x v="1"/>
          </reference>
          <reference field="17" count="1">
            <x v="1"/>
          </reference>
          <reference field="19" count="1" selected="0">
            <x v="4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15827">
      <pivotArea dataOnly="0" labelOnly="1" outline="0" fieldPosition="0">
        <references count="19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8" count="1" selected="0">
            <x v="52"/>
          </reference>
          <reference field="9" count="1" selected="0">
            <x v="66"/>
          </reference>
          <reference field="10" count="1" selected="0">
            <x v="65"/>
          </reference>
          <reference field="12" count="1" selected="0">
            <x v="6"/>
          </reference>
          <reference field="13" count="1" selected="0">
            <x v="56"/>
          </reference>
          <reference field="14" count="1" selected="0">
            <x v="51"/>
          </reference>
          <reference field="15" count="1" selected="0">
            <x v="2"/>
          </reference>
          <reference field="16" count="1" selected="0">
            <x v="1"/>
          </reference>
          <reference field="17" count="1">
            <x v="13"/>
          </reference>
          <reference field="19" count="1" selected="0">
            <x v="0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5826">
      <pivotArea dataOnly="0" labelOnly="1" outline="0" fieldPosition="0">
        <references count="19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8" count="1" selected="0">
            <x v="31"/>
          </reference>
          <reference field="9" count="1" selected="0">
            <x v="87"/>
          </reference>
          <reference field="10" count="1" selected="0">
            <x v="86"/>
          </reference>
          <reference field="12" count="1" selected="0">
            <x v="3"/>
          </reference>
          <reference field="13" count="1" selected="0">
            <x v="75"/>
          </reference>
          <reference field="14" count="1" selected="0">
            <x v="70"/>
          </reference>
          <reference field="15" count="1" selected="0">
            <x v="2"/>
          </reference>
          <reference field="16" count="1" selected="0">
            <x v="1"/>
          </reference>
          <reference field="17" count="1">
            <x v="6"/>
          </reference>
          <reference field="19" count="1" selected="0">
            <x v="1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5825">
      <pivotArea dataOnly="0" labelOnly="1" outline="0" fieldPosition="0">
        <references count="19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8" count="1" selected="0">
            <x v="28"/>
          </reference>
          <reference field="9" count="1" selected="0">
            <x v="88"/>
          </reference>
          <reference field="10" count="1" selected="0">
            <x v="87"/>
          </reference>
          <reference field="12" count="1" selected="0">
            <x v="4"/>
          </reference>
          <reference field="13" count="1" selected="0">
            <x v="76"/>
          </reference>
          <reference field="14" count="1" selected="0">
            <x v="71"/>
          </reference>
          <reference field="15" count="1" selected="0">
            <x v="2"/>
          </reference>
          <reference field="16" count="1" selected="0">
            <x v="1"/>
          </reference>
          <reference field="17" count="1">
            <x v="18"/>
          </reference>
          <reference field="19" count="1" selected="0">
            <x v="1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15824">
      <pivotArea dataOnly="0" labelOnly="1" outline="0" fieldPosition="0">
        <references count="19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8" count="1" selected="0">
            <x v="7"/>
          </reference>
          <reference field="9" count="1" selected="0">
            <x v="89"/>
          </reference>
          <reference field="10" count="1" selected="0">
            <x v="88"/>
          </reference>
          <reference field="12" count="1" selected="0">
            <x v="3"/>
          </reference>
          <reference field="13" count="1" selected="0">
            <x v="56"/>
          </reference>
          <reference field="14" count="1" selected="0">
            <x v="51"/>
          </reference>
          <reference field="15" count="1" selected="0">
            <x v="2"/>
          </reference>
          <reference field="16" count="1" selected="0">
            <x v="0"/>
          </reference>
          <reference field="17" count="1">
            <x v="16"/>
          </reference>
          <reference field="19" count="1" selected="0">
            <x v="0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15823">
      <pivotArea dataOnly="0" labelOnly="1" outline="0" fieldPosition="0">
        <references count="19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8" count="1" selected="0">
            <x v="38"/>
          </reference>
          <reference field="9" count="1" selected="0">
            <x v="111"/>
          </reference>
          <reference field="10" count="1" selected="0">
            <x v="109"/>
          </reference>
          <reference field="12" count="1" selected="0">
            <x v="3"/>
          </reference>
          <reference field="13" count="1" selected="0">
            <x v="91"/>
          </reference>
          <reference field="14" count="1" selected="0">
            <x v="86"/>
          </reference>
          <reference field="15" count="1" selected="0">
            <x v="2"/>
          </reference>
          <reference field="16" count="1" selected="0">
            <x v="0"/>
          </reference>
          <reference field="17" count="1">
            <x v="8"/>
          </reference>
          <reference field="19" count="1" selected="0">
            <x v="4"/>
          </reference>
          <reference field="20" count="1" selected="0">
            <x v="4"/>
          </reference>
          <reference field="21" count="1" selected="0">
            <x v="8"/>
          </reference>
          <reference field="22" count="1" selected="0">
            <x v="58"/>
          </reference>
        </references>
      </pivotArea>
    </format>
    <format dxfId="15822">
      <pivotArea dataOnly="0" labelOnly="1" outline="0" fieldPosition="0">
        <references count="19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8" count="1" selected="0">
            <x v="22"/>
          </reference>
          <reference field="9" count="1" selected="0">
            <x v="112"/>
          </reference>
          <reference field="10" count="1" selected="0">
            <x v="110"/>
          </reference>
          <reference field="12" count="1" selected="0">
            <x v="2"/>
          </reference>
          <reference field="13" count="1" selected="0">
            <x v="92"/>
          </reference>
          <reference field="14" count="1" selected="0">
            <x v="87"/>
          </reference>
          <reference field="15" count="1" selected="0">
            <x v="3"/>
          </reference>
          <reference field="16" count="1" selected="0">
            <x v="0"/>
          </reference>
          <reference field="17" count="1">
            <x v="8"/>
          </reference>
          <reference field="19" count="1" selected="0">
            <x v="4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15821">
      <pivotArea dataOnly="0" labelOnly="1" outline="0" fieldPosition="0">
        <references count="19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8" count="1" selected="0">
            <x v="23"/>
          </reference>
          <reference field="9" count="1" selected="0">
            <x v="117"/>
          </reference>
          <reference field="10" count="1" selected="0">
            <x v="115"/>
          </reference>
          <reference field="12" count="1" selected="0">
            <x v="3"/>
          </reference>
          <reference field="13" count="1" selected="0">
            <x v="96"/>
          </reference>
          <reference field="14" count="1" selected="0">
            <x v="91"/>
          </reference>
          <reference field="15" count="1" selected="0">
            <x v="3"/>
          </reference>
          <reference field="16" count="1" selected="0">
            <x v="0"/>
          </reference>
          <reference field="17" count="1">
            <x v="7"/>
          </reference>
          <reference field="19" count="1" selected="0">
            <x v="0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15820">
      <pivotArea dataOnly="0" labelOnly="1" outline="0" fieldPosition="0">
        <references count="19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8" count="1" selected="0">
            <x v="50"/>
          </reference>
          <reference field="9" count="1" selected="0">
            <x v="118"/>
          </reference>
          <reference field="10" count="1" selected="0">
            <x v="116"/>
          </reference>
          <reference field="12" count="1" selected="0">
            <x v="2"/>
          </reference>
          <reference field="13" count="1" selected="0">
            <x v="97"/>
          </reference>
          <reference field="14" count="1" selected="0">
            <x v="92"/>
          </reference>
          <reference field="15" count="1" selected="0">
            <x v="3"/>
          </reference>
          <reference field="16" count="1" selected="0">
            <x v="0"/>
          </reference>
          <reference field="17" count="1">
            <x v="8"/>
          </reference>
          <reference field="19" count="1" selected="0">
            <x v="4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15819">
      <pivotArea dataOnly="0" labelOnly="1" outline="0" fieldPosition="0">
        <references count="19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8" count="1" selected="0">
            <x v="9"/>
          </reference>
          <reference field="9" count="1" selected="0">
            <x v="102"/>
          </reference>
          <reference field="10" count="1" selected="0">
            <x v="100"/>
          </reference>
          <reference field="12" count="1" selected="0">
            <x v="4"/>
          </reference>
          <reference field="13" count="1" selected="0">
            <x v="86"/>
          </reference>
          <reference field="14" count="1" selected="0">
            <x v="80"/>
          </reference>
          <reference field="15" count="1" selected="0">
            <x v="2"/>
          </reference>
          <reference field="16" count="1" selected="0">
            <x v="1"/>
          </reference>
          <reference field="17" count="1">
            <x v="5"/>
          </reference>
          <reference field="19" count="1" selected="0">
            <x v="1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15818">
      <pivotArea dataOnly="0" labelOnly="1" outline="0" fieldPosition="0">
        <references count="19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8" count="1" selected="0">
            <x v="66"/>
          </reference>
          <reference field="9" count="1" selected="0">
            <x v="104"/>
          </reference>
          <reference field="10" count="1" selected="0">
            <x v="102"/>
          </reference>
          <reference field="12" count="1" selected="0">
            <x v="2"/>
          </reference>
          <reference field="13" count="1" selected="0">
            <x v="56"/>
          </reference>
          <reference field="14" count="1" selected="0">
            <x v="51"/>
          </reference>
          <reference field="15" count="1" selected="0">
            <x v="4"/>
          </reference>
          <reference field="16" count="1" selected="0">
            <x v="1"/>
          </reference>
          <reference field="17" count="1">
            <x v="10"/>
          </reference>
          <reference field="19" count="1" selected="0">
            <x v="0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15817">
      <pivotArea dataOnly="0" labelOnly="1" outline="0" fieldPosition="0">
        <references count="19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6"/>
          </reference>
          <reference field="8" count="1" selected="0">
            <x v="11"/>
          </reference>
          <reference field="9" count="1" selected="0">
            <x v="119"/>
          </reference>
          <reference field="10" count="1" selected="0">
            <x v="117"/>
          </reference>
          <reference field="12" count="1" selected="0">
            <x v="6"/>
          </reference>
          <reference field="13" count="1" selected="0">
            <x v="98"/>
          </reference>
          <reference field="14" count="1" selected="0">
            <x v="93"/>
          </reference>
          <reference field="15" count="1" selected="0">
            <x v="2"/>
          </reference>
          <reference field="16" count="1" selected="0">
            <x v="0"/>
          </reference>
          <reference field="17" count="1">
            <x v="2"/>
          </reference>
          <reference field="19" count="1" selected="0">
            <x v="0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15816">
      <pivotArea dataOnly="0" labelOnly="1" outline="0" fieldPosition="0">
        <references count="19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8" count="1" selected="0">
            <x v="39"/>
          </reference>
          <reference field="9" count="1" selected="0">
            <x v="107"/>
          </reference>
          <reference field="10" count="1" selected="0">
            <x v="105"/>
          </reference>
          <reference field="12" count="1" selected="0">
            <x v="4"/>
          </reference>
          <reference field="13" count="1" selected="0">
            <x v="88"/>
          </reference>
          <reference field="14" count="1" selected="0">
            <x v="83"/>
          </reference>
          <reference field="15" count="1" selected="0">
            <x v="2"/>
          </reference>
          <reference field="16" count="1" selected="0">
            <x v="1"/>
          </reference>
          <reference field="17" count="1">
            <x v="6"/>
          </reference>
          <reference field="19" count="1" selected="0">
            <x v="1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15815">
      <pivotArea dataOnly="0" labelOnly="1" outline="0" fieldPosition="0">
        <references count="19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6"/>
          </reference>
          <reference field="8" count="1" selected="0">
            <x v="44"/>
          </reference>
          <reference field="9" count="1" selected="0">
            <x v="101"/>
          </reference>
          <reference field="10" count="1" selected="0">
            <x v="65"/>
          </reference>
          <reference field="12" count="1" selected="0">
            <x v="6"/>
          </reference>
          <reference field="13" count="1" selected="0">
            <x v="56"/>
          </reference>
          <reference field="14" count="1" selected="0">
            <x v="51"/>
          </reference>
          <reference field="15" count="1" selected="0">
            <x v="1"/>
          </reference>
          <reference field="16" count="1" selected="0">
            <x v="0"/>
          </reference>
          <reference field="17" count="1">
            <x v="6"/>
          </reference>
          <reference field="19" count="1" selected="0">
            <x v="0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15814">
      <pivotArea dataOnly="0" labelOnly="1" outline="0" fieldPosition="0">
        <references count="19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8" count="1" selected="0">
            <x v="34"/>
          </reference>
          <reference field="9" count="1" selected="0">
            <x v="110"/>
          </reference>
          <reference field="10" count="1" selected="0">
            <x v="108"/>
          </reference>
          <reference field="12" count="1" selected="0">
            <x v="5"/>
          </reference>
          <reference field="13" count="1" selected="0">
            <x v="90"/>
          </reference>
          <reference field="14" count="1" selected="0">
            <x v="85"/>
          </reference>
          <reference field="15" count="1" selected="0">
            <x v="3"/>
          </reference>
          <reference field="16" count="1" selected="0">
            <x v="1"/>
          </reference>
          <reference field="17" count="1">
            <x v="6"/>
          </reference>
          <reference field="19" count="1" selected="0">
            <x v="1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15813">
      <pivotArea dataOnly="0" labelOnly="1" outline="0" fieldPosition="0">
        <references count="19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8" count="1" selected="0">
            <x v="12"/>
          </reference>
          <reference field="9" count="1" selected="0">
            <x v="128"/>
          </reference>
          <reference field="10" count="1" selected="0">
            <x v="126"/>
          </reference>
          <reference field="12" count="1" selected="0">
            <x v="3"/>
          </reference>
          <reference field="13" count="1" selected="0">
            <x v="107"/>
          </reference>
          <reference field="14" count="1" selected="0">
            <x v="102"/>
          </reference>
          <reference field="15" count="1" selected="0">
            <x v="0"/>
          </reference>
          <reference field="16" count="1" selected="0">
            <x v="1"/>
          </reference>
          <reference field="17" count="1">
            <x v="20"/>
          </reference>
          <reference field="19" count="1" selected="0">
            <x v="0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15812">
      <pivotArea dataOnly="0" labelOnly="1" outline="0" fieldPosition="0">
        <references count="19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8" count="1" selected="0">
            <x v="14"/>
          </reference>
          <reference field="9" count="1" selected="0">
            <x v="129"/>
          </reference>
          <reference field="10" count="1" selected="0">
            <x v="127"/>
          </reference>
          <reference field="12" count="1" selected="0">
            <x v="4"/>
          </reference>
          <reference field="13" count="1" selected="0">
            <x v="108"/>
          </reference>
          <reference field="14" count="1" selected="0">
            <x v="103"/>
          </reference>
          <reference field="15" count="1" selected="0">
            <x v="0"/>
          </reference>
          <reference field="16" count="1" selected="0">
            <x v="1"/>
          </reference>
          <reference field="17" count="1">
            <x v="20"/>
          </reference>
          <reference field="19" count="1" selected="0">
            <x v="0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15811">
      <pivotArea dataOnly="0" labelOnly="1" outline="0" fieldPosition="0">
        <references count="19">
          <reference field="0" count="1" selected="0">
            <x v="6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9"/>
          </reference>
          <reference field="6" count="1" selected="0">
            <x v="0"/>
          </reference>
          <reference field="8" count="1" selected="0">
            <x v="13"/>
          </reference>
          <reference field="9" count="1" selected="0">
            <x v="130"/>
          </reference>
          <reference field="10" count="1" selected="0">
            <x v="128"/>
          </reference>
          <reference field="12" count="1" selected="0">
            <x v="4"/>
          </reference>
          <reference field="13" count="1" selected="0">
            <x v="109"/>
          </reference>
          <reference field="14" count="1" selected="0">
            <x v="104"/>
          </reference>
          <reference field="15" count="1" selected="0">
            <x v="1"/>
          </reference>
          <reference field="16" count="1" selected="0">
            <x v="1"/>
          </reference>
          <reference field="17" count="1">
            <x v="20"/>
          </reference>
          <reference field="19" count="1" selected="0">
            <x v="0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0"/>
          </reference>
        </references>
      </pivotArea>
    </format>
    <format dxfId="15810">
      <pivotArea dataOnly="0" labelOnly="1" outline="0" fieldPosition="0">
        <references count="19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10"/>
          </reference>
          <reference field="6" count="1" selected="0">
            <x v="0"/>
          </reference>
          <reference field="8" count="1" selected="0">
            <x v="10"/>
          </reference>
          <reference field="9" count="1" selected="0">
            <x v="131"/>
          </reference>
          <reference field="10" count="1" selected="0">
            <x v="129"/>
          </reference>
          <reference field="12" count="1" selected="0">
            <x v="4"/>
          </reference>
          <reference field="13" count="1" selected="0">
            <x v="110"/>
          </reference>
          <reference field="14" count="1" selected="0">
            <x v="105"/>
          </reference>
          <reference field="15" count="1" selected="0">
            <x v="1"/>
          </reference>
          <reference field="16" count="1" selected="0">
            <x v="1"/>
          </reference>
          <reference field="17" count="1">
            <x v="20"/>
          </reference>
          <reference field="19" count="1" selected="0">
            <x v="0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1"/>
          </reference>
        </references>
      </pivotArea>
    </format>
    <format dxfId="15809">
      <pivotArea dataOnly="0" labelOnly="1" outline="0" fieldPosition="0">
        <references count="19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8" count="1" selected="0">
            <x v="41"/>
          </reference>
          <reference field="9" count="1" selected="0">
            <x v="125"/>
          </reference>
          <reference field="10" count="1" selected="0">
            <x v="123"/>
          </reference>
          <reference field="12" count="1" selected="0">
            <x v="3"/>
          </reference>
          <reference field="13" count="1" selected="0">
            <x v="104"/>
          </reference>
          <reference field="14" count="1" selected="0">
            <x v="99"/>
          </reference>
          <reference field="15" count="1" selected="0">
            <x v="1"/>
          </reference>
          <reference field="16" count="1" selected="0">
            <x v="1"/>
          </reference>
          <reference field="17" count="1">
            <x v="15"/>
          </reference>
          <reference field="19" count="1" selected="0">
            <x v="4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15808">
      <pivotArea dataOnly="0" labelOnly="1" outline="0" fieldPosition="0">
        <references count="19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8" count="1" selected="0">
            <x v="65"/>
          </reference>
          <reference field="9" count="1" selected="0">
            <x v="98"/>
          </reference>
          <reference field="10" count="1" selected="0">
            <x v="97"/>
          </reference>
          <reference field="12" count="1" selected="0">
            <x v="3"/>
          </reference>
          <reference field="13" count="1" selected="0">
            <x v="56"/>
          </reference>
          <reference field="14" count="1" selected="0">
            <x v="51"/>
          </reference>
          <reference field="15" count="1" selected="0">
            <x v="3"/>
          </reference>
          <reference field="16" count="1" selected="0">
            <x v="1"/>
          </reference>
          <reference field="17" count="1">
            <x v="3"/>
          </reference>
          <reference field="19" count="1" selected="0">
            <x v="1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15807">
      <pivotArea dataOnly="0" labelOnly="1" outline="0" fieldPosition="0">
        <references count="19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2"/>
          </reference>
          <reference field="8" count="1" selected="0">
            <x v="67"/>
          </reference>
          <reference field="9" count="1" selected="0">
            <x v="66"/>
          </reference>
          <reference field="10" count="1" selected="0">
            <x v="65"/>
          </reference>
          <reference field="12" count="1" selected="0">
            <x v="6"/>
          </reference>
          <reference field="13" count="1" selected="0">
            <x v="56"/>
          </reference>
          <reference field="14" count="1" selected="0">
            <x v="51"/>
          </reference>
          <reference field="15" count="1" selected="0">
            <x v="3"/>
          </reference>
          <reference field="16" count="1" selected="0">
            <x v="1"/>
          </reference>
          <reference field="17" count="1">
            <x v="8"/>
          </reference>
          <reference field="19" count="1" selected="0">
            <x v="0"/>
          </reference>
          <reference field="20" count="1" selected="0">
            <x v="3"/>
          </reference>
          <reference field="21" count="1" selected="0">
            <x v="42"/>
          </reference>
          <reference field="22" count="1" selected="0">
            <x v="60"/>
          </reference>
        </references>
      </pivotArea>
    </format>
    <format dxfId="12379">
      <pivotArea field="0" type="button" dataOnly="0" labelOnly="1" outline="0" axis="axisRow" fieldPosition="0"/>
    </format>
    <format dxfId="12377">
      <pivotArea field="5" type="button" dataOnly="0" labelOnly="1" outline="0" axis="axisRow" fieldPosition="1"/>
    </format>
    <format dxfId="12375">
      <pivotArea field="22" type="button" dataOnly="0" labelOnly="1" outline="0" axis="axisRow" fieldPosition="2"/>
    </format>
    <format dxfId="12373">
      <pivotArea field="6" type="button" dataOnly="0" labelOnly="1" outline="0" axis="axisRow" fieldPosition="3"/>
    </format>
    <format dxfId="12371">
      <pivotArea field="4" type="button" dataOnly="0" labelOnly="1" outline="0" axis="axisRow" fieldPosition="4"/>
    </format>
    <format dxfId="12369">
      <pivotArea field="3" type="button" dataOnly="0" labelOnly="1" outline="0" axis="axisRow" fieldPosition="5"/>
    </format>
    <format dxfId="12367">
      <pivotArea field="1" type="button" dataOnly="0" labelOnly="1" outline="0" axis="axisRow" fieldPosition="6"/>
    </format>
    <format dxfId="12365">
      <pivotArea field="20" type="button" dataOnly="0" labelOnly="1" outline="0" axis="axisRow" fieldPosition="7"/>
    </format>
    <format dxfId="12363">
      <pivotArea field="21" type="button" dataOnly="0" labelOnly="1" outline="0" axis="axisRow" fieldPosition="8"/>
    </format>
    <format dxfId="12361">
      <pivotArea field="12" type="button" dataOnly="0" labelOnly="1" outline="0" axis="axisRow" fieldPosition="9"/>
    </format>
    <format dxfId="12359">
      <pivotArea field="8" type="button" dataOnly="0" labelOnly="1" outline="0" axis="axisRow" fieldPosition="10"/>
    </format>
    <format dxfId="12357">
      <pivotArea field="9" type="button" dataOnly="0" labelOnly="1" outline="0" axis="axisRow" fieldPosition="11"/>
    </format>
    <format dxfId="12355">
      <pivotArea field="10" type="button" dataOnly="0" labelOnly="1" outline="0" axis="axisRow" fieldPosition="12"/>
    </format>
    <format dxfId="12353">
      <pivotArea field="13" type="button" dataOnly="0" labelOnly="1" outline="0" axis="axisRow" fieldPosition="13"/>
    </format>
    <format dxfId="12351">
      <pivotArea field="14" type="button" dataOnly="0" labelOnly="1" outline="0" axis="axisRow" fieldPosition="14"/>
    </format>
    <format dxfId="12349">
      <pivotArea field="16" type="button" dataOnly="0" labelOnly="1" outline="0" axis="axisRow" fieldPosition="15"/>
    </format>
    <format dxfId="12347">
      <pivotArea field="19" type="button" dataOnly="0" labelOnly="1" outline="0" axis="axisRow" fieldPosition="16"/>
    </format>
    <format dxfId="12345">
      <pivotArea field="15" type="button" dataOnly="0" labelOnly="1" outline="0" axis="axisRow" fieldPosition="17"/>
    </format>
    <format dxfId="12343">
      <pivotArea field="17" type="button" dataOnly="0" labelOnly="1" outline="0" axis="axisRow" fieldPosition="18"/>
    </format>
    <format dxfId="8250">
      <pivotArea dataOnly="0" labelOnly="1" outline="0" fieldPosition="0">
        <references count="11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8" count="1">
            <x v="30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8248">
      <pivotArea dataOnly="0" labelOnly="1" outline="0" fieldPosition="0">
        <references count="11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8" count="1">
            <x v="2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8246">
      <pivotArea dataOnly="0" labelOnly="1" outline="0" fieldPosition="0">
        <references count="11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8" count="1">
            <x v="18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8244">
      <pivotArea dataOnly="0" labelOnly="1" outline="0" fieldPosition="0">
        <references count="11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8" count="1">
            <x v="5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40"/>
          </reference>
          <reference field="22" count="1" selected="0">
            <x v="11"/>
          </reference>
        </references>
      </pivotArea>
    </format>
    <format dxfId="8242">
      <pivotArea dataOnly="0" labelOnly="1" outline="0" fieldPosition="0">
        <references count="11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8" count="1">
            <x v="16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8240">
      <pivotArea dataOnly="0" labelOnly="1" outline="0" fieldPosition="0">
        <references count="11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8" count="1">
            <x v="42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8238">
      <pivotArea dataOnly="0" labelOnly="1" outline="0" fieldPosition="0">
        <references count="11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8" count="1">
            <x v="46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8236">
      <pivotArea dataOnly="0" labelOnly="1" outline="0" fieldPosition="0">
        <references count="11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8" count="1">
            <x v="48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8234">
      <pivotArea dataOnly="0" labelOnly="1" outline="0" fieldPosition="0">
        <references count="11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8" count="1">
            <x v="55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8232">
      <pivotArea dataOnly="0" labelOnly="1" outline="0" fieldPosition="0">
        <references count="11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8" count="1">
            <x v="29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8230">
      <pivotArea dataOnly="0" labelOnly="1" outline="0" fieldPosition="0">
        <references count="11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2"/>
          </reference>
          <reference field="5" count="1" selected="0">
            <x v="27"/>
          </reference>
          <reference field="6" count="1" selected="0">
            <x v="0"/>
          </reference>
          <reference field="8" count="1">
            <x v="35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5"/>
          </reference>
          <reference field="22" count="1" selected="0">
            <x v="33"/>
          </reference>
        </references>
      </pivotArea>
    </format>
    <format dxfId="8228">
      <pivotArea dataOnly="0" labelOnly="1" outline="0" fieldPosition="0">
        <references count="11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8" count="1">
            <x v="5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8226">
      <pivotArea dataOnly="0" labelOnly="1" outline="0" fieldPosition="0">
        <references count="11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8" count="1">
            <x v="59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8224">
      <pivotArea dataOnly="0" labelOnly="1" outline="0" fieldPosition="0">
        <references count="11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8" count="1">
            <x v="45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8222">
      <pivotArea dataOnly="0" labelOnly="1" outline="0" fieldPosition="0">
        <references count="11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8" count="1">
            <x v="63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2"/>
          </reference>
          <reference field="22" count="1" selected="0">
            <x v="27"/>
          </reference>
        </references>
      </pivotArea>
    </format>
    <format dxfId="8220">
      <pivotArea dataOnly="0" labelOnly="1" outline="0" fieldPosition="0">
        <references count="11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8" count="1">
            <x v="4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8218">
      <pivotArea dataOnly="0" labelOnly="1" outline="0" fieldPosition="0">
        <references count="11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21"/>
          </reference>
          <reference field="6" count="1" selected="0">
            <x v="0"/>
          </reference>
          <reference field="8" count="1">
            <x v="54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8216">
      <pivotArea dataOnly="0" labelOnly="1" outline="0" fieldPosition="0">
        <references count="11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8" count="1">
            <x v="43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8214">
      <pivotArea dataOnly="0" labelOnly="1" outline="0" fieldPosition="0">
        <references count="11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8" count="1">
            <x v="64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61"/>
          </reference>
        </references>
      </pivotArea>
    </format>
    <format dxfId="8212">
      <pivotArea dataOnly="0" labelOnly="1" outline="0" fieldPosition="0">
        <references count="11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8" count="1">
            <x v="49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62"/>
          </reference>
        </references>
      </pivotArea>
    </format>
    <format dxfId="8210">
      <pivotArea dataOnly="0" labelOnly="1" outline="0" fieldPosition="0">
        <references count="11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8" count="1">
            <x v="19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8208">
      <pivotArea dataOnly="0" labelOnly="1" outline="0" fieldPosition="0">
        <references count="11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8" count="1">
            <x v="57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8206">
      <pivotArea dataOnly="0" labelOnly="1" outline="0" fieldPosition="0">
        <references count="11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8" count="1">
            <x v="25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8204">
      <pivotArea dataOnly="0" labelOnly="1" outline="0" fieldPosition="0">
        <references count="11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8" count="1">
            <x v="8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8202">
      <pivotArea dataOnly="0" labelOnly="1" outline="0" fieldPosition="0">
        <references count="11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8" count="1">
            <x v="33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8200">
      <pivotArea dataOnly="0" labelOnly="1" outline="0" fieldPosition="0">
        <references count="11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8" count="1">
            <x v="3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8198">
      <pivotArea dataOnly="0" labelOnly="1" outline="0" fieldPosition="0">
        <references count="11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8" count="1">
            <x v="62"/>
          </reference>
          <reference field="12" count="1" selected="0">
            <x v="6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3"/>
          </reference>
        </references>
      </pivotArea>
    </format>
    <format dxfId="8196">
      <pivotArea dataOnly="0" labelOnly="1" outline="0" fieldPosition="0">
        <references count="11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8" count="1">
            <x v="60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8194">
      <pivotArea dataOnly="0" labelOnly="1" outline="0" fieldPosition="0">
        <references count="11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8" count="1">
            <x v="4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8192">
      <pivotArea dataOnly="0" labelOnly="1" outline="0" fieldPosition="0">
        <references count="11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8" count="1">
            <x v="27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8190">
      <pivotArea dataOnly="0" labelOnly="1" outline="0" fieldPosition="0">
        <references count="11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8" count="1">
            <x v="21"/>
          </reference>
          <reference field="12" count="1" selected="0">
            <x v="2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8188">
      <pivotArea dataOnly="0" labelOnly="1" outline="0" fieldPosition="0">
        <references count="11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8" count="1">
            <x v="24"/>
          </reference>
          <reference field="12" count="1" selected="0">
            <x v="3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8186">
      <pivotArea dataOnly="0" labelOnly="1" outline="0" fieldPosition="0">
        <references count="11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8" count="1">
            <x v="26"/>
          </reference>
          <reference field="12" count="1" selected="0">
            <x v="5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8184">
      <pivotArea dataOnly="0" labelOnly="1" outline="0" fieldPosition="0">
        <references count="11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8" count="1">
            <x v="32"/>
          </reference>
          <reference field="12" count="1" selected="0">
            <x v="5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8182">
      <pivotArea dataOnly="0" labelOnly="1" outline="0" fieldPosition="0">
        <references count="11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8" count="1">
            <x v="17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8180">
      <pivotArea dataOnly="0" labelOnly="1" outline="0" fieldPosition="0">
        <references count="11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8" count="1">
            <x v="61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8178">
      <pivotArea dataOnly="0" labelOnly="1" outline="0" fieldPosition="0">
        <references count="11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8" count="1">
            <x v="51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8176">
      <pivotArea dataOnly="0" labelOnly="1" outline="0" fieldPosition="0">
        <references count="11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8" count="1">
            <x v="20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8174">
      <pivotArea dataOnly="0" labelOnly="1" outline="0" fieldPosition="0">
        <references count="11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8" count="1">
            <x v="6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8172">
      <pivotArea dataOnly="0" labelOnly="1" outline="0" fieldPosition="0">
        <references count="11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8" count="1">
            <x v="1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8170">
      <pivotArea dataOnly="0" labelOnly="1" outline="0" fieldPosition="0">
        <references count="11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8" count="1">
            <x v="40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8168">
      <pivotArea dataOnly="0" labelOnly="1" outline="0" fieldPosition="0">
        <references count="11">
          <reference field="0" count="1" selected="0">
            <x v="4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0"/>
          </reference>
          <reference field="8" count="1">
            <x v="3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8166">
      <pivotArea dataOnly="0" labelOnly="1" outline="0" fieldPosition="0">
        <references count="11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8" count="1">
            <x v="0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8164">
      <pivotArea dataOnly="0" labelOnly="1" outline="0" fieldPosition="0">
        <references count="11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8" count="1">
            <x v="56"/>
          </reference>
          <reference field="12" count="1" selected="0">
            <x v="6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8162">
      <pivotArea dataOnly="0" labelOnly="1" outline="0" fieldPosition="0">
        <references count="11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8" count="1">
            <x v="15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8160">
      <pivotArea dataOnly="0" labelOnly="1" outline="0" fieldPosition="0">
        <references count="11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6"/>
          </reference>
          <reference field="8" count="1">
            <x v="36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16"/>
          </reference>
        </references>
      </pivotArea>
    </format>
    <format dxfId="8158">
      <pivotArea dataOnly="0" labelOnly="1" outline="0" fieldPosition="0">
        <references count="11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8" count="1">
            <x v="58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8156">
      <pivotArea dataOnly="0" labelOnly="1" outline="0" fieldPosition="0">
        <references count="11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8" count="1">
            <x v="52"/>
          </reference>
          <reference field="12" count="1" selected="0">
            <x v="6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8154">
      <pivotArea dataOnly="0" labelOnly="1" outline="0" fieldPosition="0">
        <references count="11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8" count="1">
            <x v="31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8152">
      <pivotArea dataOnly="0" labelOnly="1" outline="0" fieldPosition="0">
        <references count="11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8" count="1">
            <x v="28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8150">
      <pivotArea dataOnly="0" labelOnly="1" outline="0" fieldPosition="0">
        <references count="11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8" count="1">
            <x v="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8148">
      <pivotArea dataOnly="0" labelOnly="1" outline="0" fieldPosition="0">
        <references count="11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8" count="1">
            <x v="38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8"/>
          </reference>
          <reference field="22" count="1" selected="0">
            <x v="58"/>
          </reference>
        </references>
      </pivotArea>
    </format>
    <format dxfId="8146">
      <pivotArea dataOnly="0" labelOnly="1" outline="0" fieldPosition="0">
        <references count="11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8" count="1">
            <x v="22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8144">
      <pivotArea dataOnly="0" labelOnly="1" outline="0" fieldPosition="0">
        <references count="11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8" count="1">
            <x v="23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8142">
      <pivotArea dataOnly="0" labelOnly="1" outline="0" fieldPosition="0">
        <references count="11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8" count="1">
            <x v="50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8140">
      <pivotArea dataOnly="0" labelOnly="1" outline="0" fieldPosition="0">
        <references count="11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8" count="1">
            <x v="9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8138">
      <pivotArea dataOnly="0" labelOnly="1" outline="0" fieldPosition="0">
        <references count="11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8" count="1">
            <x v="66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8136">
      <pivotArea dataOnly="0" labelOnly="1" outline="0" fieldPosition="0">
        <references count="11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6"/>
          </reference>
          <reference field="8" count="1">
            <x v="11"/>
          </reference>
          <reference field="12" count="1" selected="0">
            <x v="6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8134">
      <pivotArea dataOnly="0" labelOnly="1" outline="0" fieldPosition="0">
        <references count="11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8" count="1">
            <x v="39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8132">
      <pivotArea dataOnly="0" labelOnly="1" outline="0" fieldPosition="0">
        <references count="11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6"/>
          </reference>
          <reference field="8" count="1">
            <x v="44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8130">
      <pivotArea dataOnly="0" labelOnly="1" outline="0" fieldPosition="0">
        <references count="11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8" count="1">
            <x v="34"/>
          </reference>
          <reference field="12" count="1" selected="0">
            <x v="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8128">
      <pivotArea dataOnly="0" labelOnly="1" outline="0" fieldPosition="0">
        <references count="11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8" count="1">
            <x v="12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8126">
      <pivotArea dataOnly="0" labelOnly="1" outline="0" fieldPosition="0">
        <references count="11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8" count="1">
            <x v="14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8124">
      <pivotArea dataOnly="0" labelOnly="1" outline="0" fieldPosition="0">
        <references count="11">
          <reference field="0" count="1" selected="0">
            <x v="6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9"/>
          </reference>
          <reference field="6" count="1" selected="0">
            <x v="0"/>
          </reference>
          <reference field="8" count="1">
            <x v="13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0"/>
          </reference>
        </references>
      </pivotArea>
    </format>
    <format dxfId="8122">
      <pivotArea dataOnly="0" labelOnly="1" outline="0" fieldPosition="0">
        <references count="11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10"/>
          </reference>
          <reference field="6" count="1" selected="0">
            <x v="0"/>
          </reference>
          <reference field="8" count="1">
            <x v="10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1"/>
          </reference>
        </references>
      </pivotArea>
    </format>
    <format dxfId="8120">
      <pivotArea dataOnly="0" labelOnly="1" outline="0" fieldPosition="0">
        <references count="11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8" count="1">
            <x v="41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8118">
      <pivotArea dataOnly="0" labelOnly="1" outline="0" fieldPosition="0">
        <references count="11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8" count="1">
            <x v="65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8116">
      <pivotArea dataOnly="0" labelOnly="1" outline="0" fieldPosition="0">
        <references count="11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2"/>
          </reference>
          <reference field="8" count="1">
            <x v="67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42"/>
          </reference>
          <reference field="22" count="1" selected="0">
            <x v="60"/>
          </reference>
        </references>
      </pivotArea>
    </format>
    <format dxfId="8114">
      <pivotArea dataOnly="0" labelOnly="1" outline="0" fieldPosition="0">
        <references count="12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8" count="1" selected="0">
            <x v="30"/>
          </reference>
          <reference field="9" count="1">
            <x v="76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8112">
      <pivotArea dataOnly="0" labelOnly="1" outline="0" fieldPosition="0">
        <references count="12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8" count="1" selected="0">
            <x v="2"/>
          </reference>
          <reference field="9" count="1">
            <x v="79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8110">
      <pivotArea dataOnly="0" labelOnly="1" outline="0" fieldPosition="0">
        <references count="12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8" count="1" selected="0">
            <x v="18"/>
          </reference>
          <reference field="9" count="1">
            <x v="74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8108">
      <pivotArea dataOnly="0" labelOnly="1" outline="0" fieldPosition="0">
        <references count="12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8" count="1" selected="0">
            <x v="53"/>
          </reference>
          <reference field="9" count="1">
            <x v="97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40"/>
          </reference>
          <reference field="22" count="1" selected="0">
            <x v="11"/>
          </reference>
        </references>
      </pivotArea>
    </format>
    <format dxfId="8106">
      <pivotArea dataOnly="0" labelOnly="1" outline="0" fieldPosition="0">
        <references count="12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8" count="1" selected="0">
            <x v="16"/>
          </reference>
          <reference field="9" count="1">
            <x v="80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8104">
      <pivotArea dataOnly="0" labelOnly="1" outline="0" fieldPosition="0">
        <references count="12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8" count="1" selected="0">
            <x v="42"/>
          </reference>
          <reference field="9" count="1">
            <x v="84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8102">
      <pivotArea dataOnly="0" labelOnly="1" outline="0" fieldPosition="0">
        <references count="12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8" count="1" selected="0">
            <x v="46"/>
          </reference>
          <reference field="9" count="1">
            <x v="96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8100">
      <pivotArea dataOnly="0" labelOnly="1" outline="0" fieldPosition="0">
        <references count="12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8" count="1" selected="0">
            <x v="48"/>
          </reference>
          <reference field="9" count="1">
            <x v="94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8098">
      <pivotArea dataOnly="0" labelOnly="1" outline="0" fieldPosition="0">
        <references count="12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8" count="1" selected="0">
            <x v="55"/>
          </reference>
          <reference field="9" count="1">
            <x v="67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8096">
      <pivotArea dataOnly="0" labelOnly="1" outline="0" fieldPosition="0">
        <references count="12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8" count="1" selected="0">
            <x v="29"/>
          </reference>
          <reference field="9" count="1">
            <x v="83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8094">
      <pivotArea dataOnly="0" labelOnly="1" outline="0" fieldPosition="0">
        <references count="12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2"/>
          </reference>
          <reference field="5" count="1" selected="0">
            <x v="27"/>
          </reference>
          <reference field="6" count="1" selected="0">
            <x v="0"/>
          </reference>
          <reference field="8" count="1" selected="0">
            <x v="35"/>
          </reference>
          <reference field="9" count="1">
            <x v="91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5"/>
          </reference>
          <reference field="22" count="1" selected="0">
            <x v="33"/>
          </reference>
        </references>
      </pivotArea>
    </format>
    <format dxfId="8092">
      <pivotArea dataOnly="0" labelOnly="1" outline="0" fieldPosition="0">
        <references count="12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8" count="1" selected="0">
            <x v="5"/>
          </reference>
          <reference field="9" count="1">
            <x v="71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8090">
      <pivotArea dataOnly="0" labelOnly="1" outline="0" fieldPosition="0">
        <references count="12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8" count="1" selected="0">
            <x v="59"/>
          </reference>
          <reference field="9" count="1">
            <x v="93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8088">
      <pivotArea dataOnly="0" labelOnly="1" outline="0" fieldPosition="0">
        <references count="12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8" count="1" selected="0">
            <x v="45"/>
          </reference>
          <reference field="9" count="1">
            <x v="70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8086">
      <pivotArea dataOnly="0" labelOnly="1" outline="0" fieldPosition="0">
        <references count="12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8" count="1" selected="0">
            <x v="63"/>
          </reference>
          <reference field="9" count="1">
            <x v="69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2"/>
          </reference>
          <reference field="22" count="1" selected="0">
            <x v="27"/>
          </reference>
        </references>
      </pivotArea>
    </format>
    <format dxfId="8084">
      <pivotArea dataOnly="0" labelOnly="1" outline="0" fieldPosition="0">
        <references count="12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8" count="1" selected="0">
            <x v="47"/>
          </reference>
          <reference field="9" count="1">
            <x v="92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8082">
      <pivotArea dataOnly="0" labelOnly="1" outline="0" fieldPosition="0">
        <references count="12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21"/>
          </reference>
          <reference field="6" count="1" selected="0">
            <x v="0"/>
          </reference>
          <reference field="8" count="1" selected="0">
            <x v="54"/>
          </reference>
          <reference field="9" count="1">
            <x v="109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8080">
      <pivotArea dataOnly="0" labelOnly="1" outline="0" fieldPosition="0">
        <references count="12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8" count="1" selected="0">
            <x v="43"/>
          </reference>
          <reference field="9" count="1">
            <x v="103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8078">
      <pivotArea dataOnly="0" labelOnly="1" outline="0" fieldPosition="0">
        <references count="12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8" count="1" selected="0">
            <x v="64"/>
          </reference>
          <reference field="9" count="1">
            <x v="99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61"/>
          </reference>
        </references>
      </pivotArea>
    </format>
    <format dxfId="8076">
      <pivotArea dataOnly="0" labelOnly="1" outline="0" fieldPosition="0">
        <references count="12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8" count="1" selected="0">
            <x v="49"/>
          </reference>
          <reference field="9" count="1">
            <x v="113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62"/>
          </reference>
        </references>
      </pivotArea>
    </format>
    <format dxfId="8074">
      <pivotArea dataOnly="0" labelOnly="1" outline="0" fieldPosition="0">
        <references count="12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8" count="1" selected="0">
            <x v="19"/>
          </reference>
          <reference field="9" count="1">
            <x v="108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8072">
      <pivotArea dataOnly="0" labelOnly="1" outline="0" fieldPosition="0">
        <references count="12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8" count="1" selected="0">
            <x v="57"/>
          </reference>
          <reference field="9" count="1">
            <x v="66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8070">
      <pivotArea dataOnly="0" labelOnly="1" outline="0" fieldPosition="0">
        <references count="12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8" count="1" selected="0">
            <x v="25"/>
          </reference>
          <reference field="9" count="1">
            <x v="100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8068">
      <pivotArea dataOnly="0" labelOnly="1" outline="0" fieldPosition="0">
        <references count="12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8" count="1" selected="0">
            <x v="8"/>
          </reference>
          <reference field="9" count="1">
            <x v="105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8066">
      <pivotArea dataOnly="0" labelOnly="1" outline="0" fieldPosition="0">
        <references count="12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8" count="1" selected="0">
            <x v="33"/>
          </reference>
          <reference field="9" count="1">
            <x v="120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8064">
      <pivotArea dataOnly="0" labelOnly="1" outline="0" fieldPosition="0">
        <references count="12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8" count="1" selected="0">
            <x v="3"/>
          </reference>
          <reference field="9" count="1">
            <x v="114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8062">
      <pivotArea dataOnly="0" labelOnly="1" outline="0" fieldPosition="0">
        <references count="12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8" count="1" selected="0">
            <x v="62"/>
          </reference>
          <reference field="9" count="1">
            <x v="116"/>
          </reference>
          <reference field="12" count="1" selected="0">
            <x v="6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3"/>
          </reference>
        </references>
      </pivotArea>
    </format>
    <format dxfId="8060">
      <pivotArea dataOnly="0" labelOnly="1" outline="0" fieldPosition="0">
        <references count="12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8" count="1" selected="0">
            <x v="60"/>
          </reference>
          <reference field="9" count="1">
            <x v="115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8058">
      <pivotArea dataOnly="0" labelOnly="1" outline="0" fieldPosition="0">
        <references count="12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8" count="1" selected="0">
            <x v="4"/>
          </reference>
          <reference field="9" count="1">
            <x v="127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8056">
      <pivotArea dataOnly="0" labelOnly="1" outline="0" fieldPosition="0">
        <references count="12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8" count="1" selected="0">
            <x v="27"/>
          </reference>
          <reference field="9" count="1">
            <x v="106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8054">
      <pivotArea dataOnly="0" labelOnly="1" outline="0" fieldPosition="0">
        <references count="12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8" count="1" selected="0">
            <x v="21"/>
          </reference>
          <reference field="9" count="1">
            <x v="124"/>
          </reference>
          <reference field="12" count="1" selected="0">
            <x v="2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8052">
      <pivotArea dataOnly="0" labelOnly="1" outline="0" fieldPosition="0">
        <references count="12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8" count="1" selected="0">
            <x v="24"/>
          </reference>
          <reference field="9" count="1">
            <x v="123"/>
          </reference>
          <reference field="12" count="1" selected="0">
            <x v="3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8050">
      <pivotArea dataOnly="0" labelOnly="1" outline="0" fieldPosition="0">
        <references count="12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8" count="1" selected="0">
            <x v="26"/>
          </reference>
          <reference field="9" count="1">
            <x v="122"/>
          </reference>
          <reference field="12" count="1" selected="0">
            <x v="5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8048">
      <pivotArea dataOnly="0" labelOnly="1" outline="0" fieldPosition="0">
        <references count="12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8" count="1" selected="0">
            <x v="32"/>
          </reference>
          <reference field="9" count="1">
            <x v="121"/>
          </reference>
          <reference field="12" count="1" selected="0">
            <x v="5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8046">
      <pivotArea dataOnly="0" labelOnly="1" outline="0" fieldPosition="0">
        <references count="12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8" count="1" selected="0">
            <x v="17"/>
          </reference>
          <reference field="9" count="1">
            <x v="126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8044">
      <pivotArea dataOnly="0" labelOnly="1" outline="0" fieldPosition="0">
        <references count="12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8" count="1" selected="0">
            <x v="61"/>
          </reference>
          <reference field="9" count="1">
            <x v="72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8042">
      <pivotArea dataOnly="0" labelOnly="1" outline="0" fieldPosition="0">
        <references count="12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8" count="1" selected="0">
            <x v="51"/>
          </reference>
          <reference field="9" count="1">
            <x v="73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8040">
      <pivotArea dataOnly="0" labelOnly="1" outline="0" fieldPosition="0">
        <references count="12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8" count="1" selected="0">
            <x v="20"/>
          </reference>
          <reference field="9" count="1">
            <x v="75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8038">
      <pivotArea dataOnly="0" labelOnly="1" outline="0" fieldPosition="0">
        <references count="12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8" count="1" selected="0">
            <x v="6"/>
          </reference>
          <reference field="9" count="1">
            <x v="77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8036">
      <pivotArea dataOnly="0" labelOnly="1" outline="0" fieldPosition="0">
        <references count="12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8" count="1" selected="0">
            <x v="1"/>
          </reference>
          <reference field="9" count="1">
            <x v="78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8034">
      <pivotArea dataOnly="0" labelOnly="1" outline="0" fieldPosition="0">
        <references count="12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8" count="1" selected="0">
            <x v="40"/>
          </reference>
          <reference field="9" count="1">
            <x v="85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8032">
      <pivotArea dataOnly="0" labelOnly="1" outline="0" fieldPosition="0">
        <references count="12">
          <reference field="0" count="1" selected="0">
            <x v="4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0"/>
          </reference>
          <reference field="8" count="1" selected="0">
            <x v="37"/>
          </reference>
          <reference field="9" count="1">
            <x v="86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8030">
      <pivotArea dataOnly="0" labelOnly="1" outline="0" fieldPosition="0">
        <references count="12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8" count="1" selected="0">
            <x v="0"/>
          </reference>
          <reference field="9" count="1">
            <x v="90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8028">
      <pivotArea dataOnly="0" labelOnly="1" outline="0" fieldPosition="0">
        <references count="12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8" count="1" selected="0">
            <x v="56"/>
          </reference>
          <reference field="9" count="1">
            <x v="95"/>
          </reference>
          <reference field="12" count="1" selected="0">
            <x v="6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8026">
      <pivotArea dataOnly="0" labelOnly="1" outline="0" fieldPosition="0">
        <references count="12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8" count="1" selected="0">
            <x v="15"/>
          </reference>
          <reference field="9" count="1">
            <x v="68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8024">
      <pivotArea dataOnly="0" labelOnly="1" outline="0" fieldPosition="0">
        <references count="12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6"/>
          </reference>
          <reference field="8" count="1" selected="0">
            <x v="36"/>
          </reference>
          <reference field="9" count="1">
            <x v="81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16"/>
          </reference>
        </references>
      </pivotArea>
    </format>
    <format dxfId="8022">
      <pivotArea dataOnly="0" labelOnly="1" outline="0" fieldPosition="0">
        <references count="12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8" count="1" selected="0">
            <x v="58"/>
          </reference>
          <reference field="9" count="1">
            <x v="82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8020">
      <pivotArea dataOnly="0" labelOnly="1" outline="0" fieldPosition="0">
        <references count="12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8" count="1" selected="0">
            <x v="52"/>
          </reference>
          <reference field="9" count="1">
            <x v="66"/>
          </reference>
          <reference field="12" count="1" selected="0">
            <x v="6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8018">
      <pivotArea dataOnly="0" labelOnly="1" outline="0" fieldPosition="0">
        <references count="12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8" count="1" selected="0">
            <x v="31"/>
          </reference>
          <reference field="9" count="1">
            <x v="8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8016">
      <pivotArea dataOnly="0" labelOnly="1" outline="0" fieldPosition="0">
        <references count="12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8" count="1" selected="0">
            <x v="28"/>
          </reference>
          <reference field="9" count="1">
            <x v="88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8014">
      <pivotArea dataOnly="0" labelOnly="1" outline="0" fieldPosition="0">
        <references count="12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8" count="1" selected="0">
            <x v="7"/>
          </reference>
          <reference field="9" count="1">
            <x v="89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8012">
      <pivotArea dataOnly="0" labelOnly="1" outline="0" fieldPosition="0">
        <references count="12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8" count="1" selected="0">
            <x v="38"/>
          </reference>
          <reference field="9" count="1">
            <x v="111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8"/>
          </reference>
          <reference field="22" count="1" selected="0">
            <x v="58"/>
          </reference>
        </references>
      </pivotArea>
    </format>
    <format dxfId="8010">
      <pivotArea dataOnly="0" labelOnly="1" outline="0" fieldPosition="0">
        <references count="12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8" count="1" selected="0">
            <x v="22"/>
          </reference>
          <reference field="9" count="1">
            <x v="112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8008">
      <pivotArea dataOnly="0" labelOnly="1" outline="0" fieldPosition="0">
        <references count="12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8" count="1" selected="0">
            <x v="23"/>
          </reference>
          <reference field="9" count="1">
            <x v="117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8006">
      <pivotArea dataOnly="0" labelOnly="1" outline="0" fieldPosition="0">
        <references count="12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8" count="1" selected="0">
            <x v="50"/>
          </reference>
          <reference field="9" count="1">
            <x v="118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8004">
      <pivotArea dataOnly="0" labelOnly="1" outline="0" fieldPosition="0">
        <references count="12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8" count="1" selected="0">
            <x v="9"/>
          </reference>
          <reference field="9" count="1">
            <x v="102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8002">
      <pivotArea dataOnly="0" labelOnly="1" outline="0" fieldPosition="0">
        <references count="12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8" count="1" selected="0">
            <x v="66"/>
          </reference>
          <reference field="9" count="1">
            <x v="104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8000">
      <pivotArea dataOnly="0" labelOnly="1" outline="0" fieldPosition="0">
        <references count="12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6"/>
          </reference>
          <reference field="8" count="1" selected="0">
            <x v="11"/>
          </reference>
          <reference field="9" count="1">
            <x v="119"/>
          </reference>
          <reference field="12" count="1" selected="0">
            <x v="6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7998">
      <pivotArea dataOnly="0" labelOnly="1" outline="0" fieldPosition="0">
        <references count="12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8" count="1" selected="0">
            <x v="39"/>
          </reference>
          <reference field="9" count="1">
            <x v="107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7996">
      <pivotArea dataOnly="0" labelOnly="1" outline="0" fieldPosition="0">
        <references count="12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6"/>
          </reference>
          <reference field="8" count="1" selected="0">
            <x v="44"/>
          </reference>
          <reference field="9" count="1">
            <x v="101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7994">
      <pivotArea dataOnly="0" labelOnly="1" outline="0" fieldPosition="0">
        <references count="12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8" count="1" selected="0">
            <x v="34"/>
          </reference>
          <reference field="9" count="1">
            <x v="110"/>
          </reference>
          <reference field="12" count="1" selected="0">
            <x v="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7992">
      <pivotArea dataOnly="0" labelOnly="1" outline="0" fieldPosition="0">
        <references count="12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8" count="1" selected="0">
            <x v="12"/>
          </reference>
          <reference field="9" count="1">
            <x v="128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7990">
      <pivotArea dataOnly="0" labelOnly="1" outline="0" fieldPosition="0">
        <references count="12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8" count="1" selected="0">
            <x v="14"/>
          </reference>
          <reference field="9" count="1">
            <x v="129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7988">
      <pivotArea dataOnly="0" labelOnly="1" outline="0" fieldPosition="0">
        <references count="12">
          <reference field="0" count="1" selected="0">
            <x v="6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9"/>
          </reference>
          <reference field="6" count="1" selected="0">
            <x v="0"/>
          </reference>
          <reference field="8" count="1" selected="0">
            <x v="13"/>
          </reference>
          <reference field="9" count="1">
            <x v="130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0"/>
          </reference>
        </references>
      </pivotArea>
    </format>
    <format dxfId="7986">
      <pivotArea dataOnly="0" labelOnly="1" outline="0" fieldPosition="0">
        <references count="12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10"/>
          </reference>
          <reference field="6" count="1" selected="0">
            <x v="0"/>
          </reference>
          <reference field="8" count="1" selected="0">
            <x v="10"/>
          </reference>
          <reference field="9" count="1">
            <x v="131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1"/>
          </reference>
        </references>
      </pivotArea>
    </format>
    <format dxfId="7984">
      <pivotArea dataOnly="0" labelOnly="1" outline="0" fieldPosition="0">
        <references count="12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8" count="1" selected="0">
            <x v="41"/>
          </reference>
          <reference field="9" count="1">
            <x v="125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7982">
      <pivotArea dataOnly="0" labelOnly="1" outline="0" fieldPosition="0">
        <references count="12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8" count="1" selected="0">
            <x v="65"/>
          </reference>
          <reference field="9" count="1">
            <x v="98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7980">
      <pivotArea dataOnly="0" labelOnly="1" outline="0" fieldPosition="0">
        <references count="12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2"/>
          </reference>
          <reference field="8" count="1" selected="0">
            <x v="67"/>
          </reference>
          <reference field="9" count="1">
            <x v="66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42"/>
          </reference>
          <reference field="22" count="1" selected="0">
            <x v="60"/>
          </reference>
        </references>
      </pivotArea>
    </format>
    <format dxfId="7978">
      <pivotArea dataOnly="0" labelOnly="1" outline="0" fieldPosition="0">
        <references count="13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8" count="1" selected="0">
            <x v="30"/>
          </reference>
          <reference field="9" count="1" selected="0">
            <x v="76"/>
          </reference>
          <reference field="10" count="1">
            <x v="75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7976">
      <pivotArea dataOnly="0" labelOnly="1" outline="0" fieldPosition="0">
        <references count="13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8" count="1" selected="0">
            <x v="2"/>
          </reference>
          <reference field="9" count="1" selected="0">
            <x v="79"/>
          </reference>
          <reference field="10" count="1">
            <x v="78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7974">
      <pivotArea dataOnly="0" labelOnly="1" outline="0" fieldPosition="0">
        <references count="13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8" count="1" selected="0">
            <x v="18"/>
          </reference>
          <reference field="9" count="1" selected="0">
            <x v="74"/>
          </reference>
          <reference field="10" count="1">
            <x v="7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7972">
      <pivotArea dataOnly="0" labelOnly="1" outline="0" fieldPosition="0">
        <references count="13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8" count="1" selected="0">
            <x v="53"/>
          </reference>
          <reference field="9" count="1" selected="0">
            <x v="97"/>
          </reference>
          <reference field="10" count="1">
            <x v="96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40"/>
          </reference>
          <reference field="22" count="1" selected="0">
            <x v="11"/>
          </reference>
        </references>
      </pivotArea>
    </format>
    <format dxfId="7970">
      <pivotArea dataOnly="0" labelOnly="1" outline="0" fieldPosition="0">
        <references count="13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8" count="1" selected="0">
            <x v="16"/>
          </reference>
          <reference field="9" count="1" selected="0">
            <x v="80"/>
          </reference>
          <reference field="10" count="1">
            <x v="79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7968">
      <pivotArea dataOnly="0" labelOnly="1" outline="0" fieldPosition="0">
        <references count="13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8" count="1" selected="0">
            <x v="42"/>
          </reference>
          <reference field="9" count="1" selected="0">
            <x v="84"/>
          </reference>
          <reference field="10" count="1">
            <x v="83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7966">
      <pivotArea dataOnly="0" labelOnly="1" outline="0" fieldPosition="0">
        <references count="13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8" count="1" selected="0">
            <x v="46"/>
          </reference>
          <reference field="9" count="1" selected="0">
            <x v="96"/>
          </reference>
          <reference field="10" count="1">
            <x v="95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7964">
      <pivotArea dataOnly="0" labelOnly="1" outline="0" fieldPosition="0">
        <references count="13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8" count="1" selected="0">
            <x v="48"/>
          </reference>
          <reference field="9" count="1" selected="0">
            <x v="94"/>
          </reference>
          <reference field="10" count="1">
            <x v="93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7962">
      <pivotArea dataOnly="0" labelOnly="1" outline="0" fieldPosition="0">
        <references count="13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8" count="1" selected="0">
            <x v="55"/>
          </reference>
          <reference field="9" count="1" selected="0">
            <x v="67"/>
          </reference>
          <reference field="10" count="1">
            <x v="66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7960">
      <pivotArea dataOnly="0" labelOnly="1" outline="0" fieldPosition="0">
        <references count="13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8" count="1" selected="0">
            <x v="29"/>
          </reference>
          <reference field="9" count="1" selected="0">
            <x v="83"/>
          </reference>
          <reference field="10" count="1">
            <x v="82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7958">
      <pivotArea dataOnly="0" labelOnly="1" outline="0" fieldPosition="0">
        <references count="13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2"/>
          </reference>
          <reference field="5" count="1" selected="0">
            <x v="27"/>
          </reference>
          <reference field="6" count="1" selected="0">
            <x v="0"/>
          </reference>
          <reference field="8" count="1" selected="0">
            <x v="35"/>
          </reference>
          <reference field="9" count="1" selected="0">
            <x v="91"/>
          </reference>
          <reference field="10" count="1">
            <x v="90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5"/>
          </reference>
          <reference field="22" count="1" selected="0">
            <x v="33"/>
          </reference>
        </references>
      </pivotArea>
    </format>
    <format dxfId="7956">
      <pivotArea dataOnly="0" labelOnly="1" outline="0" fieldPosition="0">
        <references count="13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8" count="1" selected="0">
            <x v="5"/>
          </reference>
          <reference field="9" count="1" selected="0">
            <x v="71"/>
          </reference>
          <reference field="10" count="1">
            <x v="70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7954">
      <pivotArea dataOnly="0" labelOnly="1" outline="0" fieldPosition="0">
        <references count="13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8" count="1" selected="0">
            <x v="59"/>
          </reference>
          <reference field="9" count="1" selected="0">
            <x v="93"/>
          </reference>
          <reference field="10" count="1">
            <x v="92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7952">
      <pivotArea dataOnly="0" labelOnly="1" outline="0" fieldPosition="0">
        <references count="13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8" count="1" selected="0">
            <x v="45"/>
          </reference>
          <reference field="9" count="1" selected="0">
            <x v="70"/>
          </reference>
          <reference field="10" count="1">
            <x v="69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7950">
      <pivotArea dataOnly="0" labelOnly="1" outline="0" fieldPosition="0">
        <references count="13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8" count="1" selected="0">
            <x v="63"/>
          </reference>
          <reference field="9" count="1" selected="0">
            <x v="69"/>
          </reference>
          <reference field="10" count="1">
            <x v="68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2"/>
          </reference>
          <reference field="22" count="1" selected="0">
            <x v="27"/>
          </reference>
        </references>
      </pivotArea>
    </format>
    <format dxfId="7948">
      <pivotArea dataOnly="0" labelOnly="1" outline="0" fieldPosition="0">
        <references count="13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8" count="1" selected="0">
            <x v="47"/>
          </reference>
          <reference field="9" count="1" selected="0">
            <x v="92"/>
          </reference>
          <reference field="10" count="1">
            <x v="91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7946">
      <pivotArea dataOnly="0" labelOnly="1" outline="0" fieldPosition="0">
        <references count="13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21"/>
          </reference>
          <reference field="6" count="1" selected="0">
            <x v="0"/>
          </reference>
          <reference field="8" count="1" selected="0">
            <x v="54"/>
          </reference>
          <reference field="9" count="1" selected="0">
            <x v="109"/>
          </reference>
          <reference field="10" count="1">
            <x v="107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7944">
      <pivotArea dataOnly="0" labelOnly="1" outline="0" fieldPosition="0">
        <references count="13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8" count="1" selected="0">
            <x v="43"/>
          </reference>
          <reference field="9" count="1" selected="0">
            <x v="103"/>
          </reference>
          <reference field="10" count="1">
            <x v="101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7942">
      <pivotArea dataOnly="0" labelOnly="1" outline="0" fieldPosition="0">
        <references count="13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8" count="1" selected="0">
            <x v="64"/>
          </reference>
          <reference field="9" count="1" selected="0">
            <x v="99"/>
          </reference>
          <reference field="10" count="1">
            <x v="98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61"/>
          </reference>
        </references>
      </pivotArea>
    </format>
    <format dxfId="7940">
      <pivotArea dataOnly="0" labelOnly="1" outline="0" fieldPosition="0">
        <references count="13">
          <reference field="0" count="1" selected="0">
            <x v="19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22"/>
          </reference>
          <reference field="6" count="1" selected="0">
            <x v="0"/>
          </reference>
          <reference field="8" count="1" selected="0">
            <x v="49"/>
          </reference>
          <reference field="9" count="1" selected="0">
            <x v="113"/>
          </reference>
          <reference field="10" count="1">
            <x v="111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62"/>
          </reference>
        </references>
      </pivotArea>
    </format>
    <format dxfId="7938">
      <pivotArea dataOnly="0" labelOnly="1" outline="0" fieldPosition="0">
        <references count="13">
          <reference field="0" count="1" selected="0">
            <x v="2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54"/>
          </reference>
          <reference field="6" count="1" selected="0">
            <x v="0"/>
          </reference>
          <reference field="8" count="1" selected="0">
            <x v="19"/>
          </reference>
          <reference field="9" count="1" selected="0">
            <x v="108"/>
          </reference>
          <reference field="10" count="1">
            <x v="106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56"/>
          </reference>
        </references>
      </pivotArea>
    </format>
    <format dxfId="7936">
      <pivotArea dataOnly="0" labelOnly="1" outline="0" fieldPosition="0">
        <references count="13">
          <reference field="0" count="1" selected="0">
            <x v="2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53"/>
          </reference>
          <reference field="6" count="1" selected="0">
            <x v="0"/>
          </reference>
          <reference field="8" count="1" selected="0">
            <x v="57"/>
          </reference>
          <reference field="9" count="1" selected="0">
            <x v="66"/>
          </reference>
          <reference field="10" count="1">
            <x v="65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2"/>
          </reference>
          <reference field="22" count="1" selected="0">
            <x v="52"/>
          </reference>
        </references>
      </pivotArea>
    </format>
    <format dxfId="7934">
      <pivotArea dataOnly="0" labelOnly="1" outline="0" fieldPosition="0">
        <references count="13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8" count="1" selected="0">
            <x v="25"/>
          </reference>
          <reference field="9" count="1" selected="0">
            <x v="100"/>
          </reference>
          <reference field="10" count="1">
            <x v="99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7932">
      <pivotArea dataOnly="0" labelOnly="1" outline="0" fieldPosition="0">
        <references count="13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8" count="1" selected="0">
            <x v="8"/>
          </reference>
          <reference field="9" count="1" selected="0">
            <x v="105"/>
          </reference>
          <reference field="10" count="1">
            <x v="103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7930">
      <pivotArea dataOnly="0" labelOnly="1" outline="0" fieldPosition="0">
        <references count="13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8" count="1" selected="0">
            <x v="33"/>
          </reference>
          <reference field="9" count="1" selected="0">
            <x v="120"/>
          </reference>
          <reference field="10" count="1">
            <x v="118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7928">
      <pivotArea dataOnly="0" labelOnly="1" outline="0" fieldPosition="0">
        <references count="13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8" count="1" selected="0">
            <x v="3"/>
          </reference>
          <reference field="9" count="1" selected="0">
            <x v="114"/>
          </reference>
          <reference field="10" count="1">
            <x v="112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7926">
      <pivotArea dataOnly="0" labelOnly="1" outline="0" fieldPosition="0">
        <references count="13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8" count="1" selected="0">
            <x v="62"/>
          </reference>
          <reference field="9" count="1" selected="0">
            <x v="116"/>
          </reference>
          <reference field="10" count="1">
            <x v="114"/>
          </reference>
          <reference field="12" count="1" selected="0">
            <x v="6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3"/>
          </reference>
        </references>
      </pivotArea>
    </format>
    <format dxfId="7924">
      <pivotArea dataOnly="0" labelOnly="1" outline="0" fieldPosition="0">
        <references count="13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8" count="1" selected="0">
            <x v="60"/>
          </reference>
          <reference field="9" count="1" selected="0">
            <x v="115"/>
          </reference>
          <reference field="10" count="1">
            <x v="113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7922">
      <pivotArea dataOnly="0" labelOnly="1" outline="0" fieldPosition="0">
        <references count="13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8" count="1" selected="0">
            <x v="4"/>
          </reference>
          <reference field="9" count="1" selected="0">
            <x v="127"/>
          </reference>
          <reference field="10" count="1">
            <x v="125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7920">
      <pivotArea dataOnly="0" labelOnly="1" outline="0" fieldPosition="0">
        <references count="13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8" count="1" selected="0">
            <x v="27"/>
          </reference>
          <reference field="9" count="1" selected="0">
            <x v="106"/>
          </reference>
          <reference field="10" count="1">
            <x v="104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7918">
      <pivotArea dataOnly="0" labelOnly="1" outline="0" fieldPosition="0">
        <references count="13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8" count="1" selected="0">
            <x v="21"/>
          </reference>
          <reference field="9" count="1" selected="0">
            <x v="124"/>
          </reference>
          <reference field="10" count="1">
            <x v="122"/>
          </reference>
          <reference field="12" count="1" selected="0">
            <x v="2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7916">
      <pivotArea dataOnly="0" labelOnly="1" outline="0" fieldPosition="0">
        <references count="13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8" count="1" selected="0">
            <x v="24"/>
          </reference>
          <reference field="9" count="1" selected="0">
            <x v="123"/>
          </reference>
          <reference field="10" count="1">
            <x v="121"/>
          </reference>
          <reference field="12" count="1" selected="0">
            <x v="3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7914">
      <pivotArea dataOnly="0" labelOnly="1" outline="0" fieldPosition="0">
        <references count="13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8" count="1" selected="0">
            <x v="26"/>
          </reference>
          <reference field="9" count="1" selected="0">
            <x v="122"/>
          </reference>
          <reference field="10" count="1">
            <x v="120"/>
          </reference>
          <reference field="12" count="1" selected="0">
            <x v="5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7912">
      <pivotArea dataOnly="0" labelOnly="1" outline="0" fieldPosition="0">
        <references count="13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8" count="1" selected="0">
            <x v="32"/>
          </reference>
          <reference field="9" count="1" selected="0">
            <x v="121"/>
          </reference>
          <reference field="10" count="1">
            <x v="119"/>
          </reference>
          <reference field="12" count="1" selected="0">
            <x v="5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7910">
      <pivotArea dataOnly="0" labelOnly="1" outline="0" fieldPosition="0">
        <references count="13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8" count="1" selected="0">
            <x v="17"/>
          </reference>
          <reference field="9" count="1" selected="0">
            <x v="126"/>
          </reference>
          <reference field="10" count="1">
            <x v="124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7908">
      <pivotArea dataOnly="0" labelOnly="1" outline="0" fieldPosition="0">
        <references count="13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8" count="1" selected="0">
            <x v="61"/>
          </reference>
          <reference field="9" count="1" selected="0">
            <x v="72"/>
          </reference>
          <reference field="10" count="1">
            <x v="71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7906">
      <pivotArea dataOnly="0" labelOnly="1" outline="0" fieldPosition="0">
        <references count="13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8" count="1" selected="0">
            <x v="51"/>
          </reference>
          <reference field="9" count="1" selected="0">
            <x v="73"/>
          </reference>
          <reference field="10" count="1">
            <x v="72"/>
          </reference>
          <reference field="12" count="1" selected="0">
            <x v="2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7904">
      <pivotArea dataOnly="0" labelOnly="1" outline="0" fieldPosition="0">
        <references count="13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8" count="1" selected="0">
            <x v="20"/>
          </reference>
          <reference field="9" count="1" selected="0">
            <x v="75"/>
          </reference>
          <reference field="10" count="1">
            <x v="74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7902">
      <pivotArea dataOnly="0" labelOnly="1" outline="0" fieldPosition="0">
        <references count="13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8" count="1" selected="0">
            <x v="6"/>
          </reference>
          <reference field="9" count="1" selected="0">
            <x v="77"/>
          </reference>
          <reference field="10" count="1">
            <x v="76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7900">
      <pivotArea dataOnly="0" labelOnly="1" outline="0" fieldPosition="0">
        <references count="13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8" count="1" selected="0">
            <x v="1"/>
          </reference>
          <reference field="9" count="1" selected="0">
            <x v="78"/>
          </reference>
          <reference field="10" count="1">
            <x v="77"/>
          </reference>
          <reference field="12" count="1" selected="0">
            <x v="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7898">
      <pivotArea dataOnly="0" labelOnly="1" outline="0" fieldPosition="0">
        <references count="13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8" count="1" selected="0">
            <x v="40"/>
          </reference>
          <reference field="9" count="1" selected="0">
            <x v="85"/>
          </reference>
          <reference field="10" count="1">
            <x v="84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7896">
      <pivotArea dataOnly="0" labelOnly="1" outline="0" fieldPosition="0">
        <references count="13">
          <reference field="0" count="1" selected="0">
            <x v="4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0"/>
          </reference>
          <reference field="8" count="1" selected="0">
            <x v="37"/>
          </reference>
          <reference field="9" count="1" selected="0">
            <x v="86"/>
          </reference>
          <reference field="10" count="1">
            <x v="85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7894">
      <pivotArea dataOnly="0" labelOnly="1" outline="0" fieldPosition="0">
        <references count="13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8" count="1" selected="0">
            <x v="0"/>
          </reference>
          <reference field="9" count="1" selected="0">
            <x v="90"/>
          </reference>
          <reference field="10" count="1">
            <x v="89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7892">
      <pivotArea dataOnly="0" labelOnly="1" outline="0" fieldPosition="0">
        <references count="13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8" count="1" selected="0">
            <x v="56"/>
          </reference>
          <reference field="9" count="1" selected="0">
            <x v="95"/>
          </reference>
          <reference field="10" count="1">
            <x v="94"/>
          </reference>
          <reference field="12" count="1" selected="0">
            <x v="6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7890">
      <pivotArea dataOnly="0" labelOnly="1" outline="0" fieldPosition="0">
        <references count="13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8" count="1" selected="0">
            <x v="15"/>
          </reference>
          <reference field="9" count="1" selected="0">
            <x v="68"/>
          </reference>
          <reference field="10" count="1">
            <x v="67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7888">
      <pivotArea dataOnly="0" labelOnly="1" outline="0" fieldPosition="0">
        <references count="13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6"/>
          </reference>
          <reference field="8" count="1" selected="0">
            <x v="36"/>
          </reference>
          <reference field="9" count="1" selected="0">
            <x v="81"/>
          </reference>
          <reference field="10" count="1">
            <x v="80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16"/>
          </reference>
        </references>
      </pivotArea>
    </format>
    <format dxfId="7886">
      <pivotArea dataOnly="0" labelOnly="1" outline="0" fieldPosition="0">
        <references count="13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8" count="1" selected="0">
            <x v="58"/>
          </reference>
          <reference field="9" count="1" selected="0">
            <x v="82"/>
          </reference>
          <reference field="10" count="1">
            <x v="81"/>
          </reference>
          <reference field="12" count="1" selected="0">
            <x v="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7884">
      <pivotArea dataOnly="0" labelOnly="1" outline="0" fieldPosition="0">
        <references count="13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8" count="1" selected="0">
            <x v="52"/>
          </reference>
          <reference field="9" count="1" selected="0">
            <x v="66"/>
          </reference>
          <reference field="10" count="1">
            <x v="65"/>
          </reference>
          <reference field="12" count="1" selected="0">
            <x v="6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7882">
      <pivotArea dataOnly="0" labelOnly="1" outline="0" fieldPosition="0">
        <references count="13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8" count="1" selected="0">
            <x v="31"/>
          </reference>
          <reference field="9" count="1" selected="0">
            <x v="87"/>
          </reference>
          <reference field="10" count="1">
            <x v="86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7880">
      <pivotArea dataOnly="0" labelOnly="1" outline="0" fieldPosition="0">
        <references count="13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8" count="1" selected="0">
            <x v="28"/>
          </reference>
          <reference field="9" count="1" selected="0">
            <x v="88"/>
          </reference>
          <reference field="10" count="1">
            <x v="87"/>
          </reference>
          <reference field="12" count="1" selected="0">
            <x v="4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7878">
      <pivotArea dataOnly="0" labelOnly="1" outline="0" fieldPosition="0">
        <references count="13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8" count="1" selected="0">
            <x v="7"/>
          </reference>
          <reference field="9" count="1" selected="0">
            <x v="89"/>
          </reference>
          <reference field="10" count="1">
            <x v="88"/>
          </reference>
          <reference field="12" count="1" selected="0">
            <x v="3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7876">
      <pivotArea dataOnly="0" labelOnly="1" outline="0" fieldPosition="0">
        <references count="13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8" count="1" selected="0">
            <x v="38"/>
          </reference>
          <reference field="9" count="1" selected="0">
            <x v="111"/>
          </reference>
          <reference field="10" count="1">
            <x v="109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8"/>
          </reference>
          <reference field="22" count="1" selected="0">
            <x v="58"/>
          </reference>
        </references>
      </pivotArea>
    </format>
    <format dxfId="7874">
      <pivotArea dataOnly="0" labelOnly="1" outline="0" fieldPosition="0">
        <references count="13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8" count="1" selected="0">
            <x v="22"/>
          </reference>
          <reference field="9" count="1" selected="0">
            <x v="112"/>
          </reference>
          <reference field="10" count="1">
            <x v="110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7872">
      <pivotArea dataOnly="0" labelOnly="1" outline="0" fieldPosition="0">
        <references count="13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8" count="1" selected="0">
            <x v="23"/>
          </reference>
          <reference field="9" count="1" selected="0">
            <x v="117"/>
          </reference>
          <reference field="10" count="1">
            <x v="115"/>
          </reference>
          <reference field="12" count="1" selected="0">
            <x v="3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7870">
      <pivotArea dataOnly="0" labelOnly="1" outline="0" fieldPosition="0">
        <references count="13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8" count="1" selected="0">
            <x v="50"/>
          </reference>
          <reference field="9" count="1" selected="0">
            <x v="118"/>
          </reference>
          <reference field="10" count="1">
            <x v="116"/>
          </reference>
          <reference field="12" count="1" selected="0">
            <x v="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7868">
      <pivotArea dataOnly="0" labelOnly="1" outline="0" fieldPosition="0">
        <references count="13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8" count="1" selected="0">
            <x v="9"/>
          </reference>
          <reference field="9" count="1" selected="0">
            <x v="102"/>
          </reference>
          <reference field="10" count="1">
            <x v="100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7866">
      <pivotArea dataOnly="0" labelOnly="1" outline="0" fieldPosition="0">
        <references count="13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8" count="1" selected="0">
            <x v="66"/>
          </reference>
          <reference field="9" count="1" selected="0">
            <x v="104"/>
          </reference>
          <reference field="10" count="1">
            <x v="102"/>
          </reference>
          <reference field="12" count="1" selected="0">
            <x v="2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7864">
      <pivotArea dataOnly="0" labelOnly="1" outline="0" fieldPosition="0">
        <references count="13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6"/>
          </reference>
          <reference field="8" count="1" selected="0">
            <x v="11"/>
          </reference>
          <reference field="9" count="1" selected="0">
            <x v="119"/>
          </reference>
          <reference field="10" count="1">
            <x v="117"/>
          </reference>
          <reference field="12" count="1" selected="0">
            <x v="6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7862">
      <pivotArea dataOnly="0" labelOnly="1" outline="0" fieldPosition="0">
        <references count="13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8" count="1" selected="0">
            <x v="39"/>
          </reference>
          <reference field="9" count="1" selected="0">
            <x v="107"/>
          </reference>
          <reference field="10" count="1">
            <x v="105"/>
          </reference>
          <reference field="12" count="1" selected="0">
            <x v="4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7860">
      <pivotArea dataOnly="0" labelOnly="1" outline="0" fieldPosition="0">
        <references count="13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6"/>
          </reference>
          <reference field="8" count="1" selected="0">
            <x v="44"/>
          </reference>
          <reference field="9" count="1" selected="0">
            <x v="101"/>
          </reference>
          <reference field="10" count="1">
            <x v="65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7858">
      <pivotArea dataOnly="0" labelOnly="1" outline="0" fieldPosition="0">
        <references count="13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8" count="1" selected="0">
            <x v="34"/>
          </reference>
          <reference field="9" count="1" selected="0">
            <x v="110"/>
          </reference>
          <reference field="10" count="1">
            <x v="108"/>
          </reference>
          <reference field="12" count="1" selected="0">
            <x v="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7856">
      <pivotArea dataOnly="0" labelOnly="1" outline="0" fieldPosition="0">
        <references count="13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8" count="1" selected="0">
            <x v="12"/>
          </reference>
          <reference field="9" count="1" selected="0">
            <x v="128"/>
          </reference>
          <reference field="10" count="1">
            <x v="126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7854">
      <pivotArea dataOnly="0" labelOnly="1" outline="0" fieldPosition="0">
        <references count="13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8" count="1" selected="0">
            <x v="14"/>
          </reference>
          <reference field="9" count="1" selected="0">
            <x v="129"/>
          </reference>
          <reference field="10" count="1">
            <x v="127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7852">
      <pivotArea dataOnly="0" labelOnly="1" outline="0" fieldPosition="0">
        <references count="13">
          <reference field="0" count="1" selected="0">
            <x v="6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9"/>
          </reference>
          <reference field="6" count="1" selected="0">
            <x v="0"/>
          </reference>
          <reference field="8" count="1" selected="0">
            <x v="13"/>
          </reference>
          <reference field="9" count="1" selected="0">
            <x v="130"/>
          </reference>
          <reference field="10" count="1">
            <x v="128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0"/>
          </reference>
        </references>
      </pivotArea>
    </format>
    <format dxfId="7850">
      <pivotArea dataOnly="0" labelOnly="1" outline="0" fieldPosition="0">
        <references count="13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10"/>
          </reference>
          <reference field="6" count="1" selected="0">
            <x v="0"/>
          </reference>
          <reference field="8" count="1" selected="0">
            <x v="10"/>
          </reference>
          <reference field="9" count="1" selected="0">
            <x v="131"/>
          </reference>
          <reference field="10" count="1">
            <x v="129"/>
          </reference>
          <reference field="12" count="1" selected="0">
            <x v="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1"/>
          </reference>
        </references>
      </pivotArea>
    </format>
    <format dxfId="7848">
      <pivotArea dataOnly="0" labelOnly="1" outline="0" fieldPosition="0">
        <references count="13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8" count="1" selected="0">
            <x v="41"/>
          </reference>
          <reference field="9" count="1" selected="0">
            <x v="125"/>
          </reference>
          <reference field="10" count="1">
            <x v="123"/>
          </reference>
          <reference field="12" count="1" selected="0">
            <x v="3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7846">
      <pivotArea dataOnly="0" labelOnly="1" outline="0" fieldPosition="0">
        <references count="13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8" count="1" selected="0">
            <x v="65"/>
          </reference>
          <reference field="9" count="1" selected="0">
            <x v="98"/>
          </reference>
          <reference field="10" count="1">
            <x v="97"/>
          </reference>
          <reference field="12" count="1" selected="0">
            <x v="3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7844">
      <pivotArea dataOnly="0" labelOnly="1" outline="0" fieldPosition="0">
        <references count="13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9"/>
          </reference>
          <reference field="5" count="1" selected="0">
            <x v="67"/>
          </reference>
          <reference field="6" count="1" selected="0">
            <x v="12"/>
          </reference>
          <reference field="8" count="1" selected="0">
            <x v="67"/>
          </reference>
          <reference field="9" count="1" selected="0">
            <x v="66"/>
          </reference>
          <reference field="10" count="1">
            <x v="65"/>
          </reference>
          <reference field="12" count="1" selected="0">
            <x v="6"/>
          </reference>
          <reference field="20" count="1" selected="0">
            <x v="3"/>
          </reference>
          <reference field="21" count="1" selected="0">
            <x v="42"/>
          </reference>
          <reference field="22" count="1" selected="0">
            <x v="60"/>
          </reference>
        </references>
      </pivotArea>
    </format>
    <format dxfId="7842">
      <pivotArea dataOnly="0" labelOnly="1" outline="0" fieldPosition="0">
        <references count="14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8" count="1" selected="0">
            <x v="30"/>
          </reference>
          <reference field="9" count="1" selected="0">
            <x v="76"/>
          </reference>
          <reference field="10" count="1" selected="0">
            <x v="75"/>
          </reference>
          <reference field="12" count="1" selected="0">
            <x v="5"/>
          </reference>
          <reference field="13" count="1">
            <x v="65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7840">
      <pivotArea dataOnly="0" labelOnly="1" outline="0" fieldPosition="0">
        <references count="14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8" count="1" selected="0">
            <x v="2"/>
          </reference>
          <reference field="9" count="1" selected="0">
            <x v="79"/>
          </reference>
          <reference field="10" count="1" selected="0">
            <x v="78"/>
          </reference>
          <reference field="12" count="1" selected="0">
            <x v="3"/>
          </reference>
          <reference field="13" count="1">
            <x v="67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7838">
      <pivotArea dataOnly="0" labelOnly="1" outline="0" fieldPosition="0">
        <references count="14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8" count="1" selected="0">
            <x v="18"/>
          </reference>
          <reference field="9" count="1" selected="0">
            <x v="74"/>
          </reference>
          <reference field="10" count="1" selected="0">
            <x v="73"/>
          </reference>
          <reference field="12" count="1" selected="0">
            <x v="5"/>
          </reference>
          <reference field="13" count="1">
            <x v="63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7836">
      <pivotArea dataOnly="0" labelOnly="1" outline="0" fieldPosition="0">
        <references count="14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8" count="1" selected="0">
            <x v="53"/>
          </reference>
          <reference field="9" count="1" selected="0">
            <x v="97"/>
          </reference>
          <reference field="10" count="1" selected="0">
            <x v="96"/>
          </reference>
          <reference field="12" count="1" selected="0">
            <x v="5"/>
          </reference>
          <reference field="13" count="1">
            <x v="84"/>
          </reference>
          <reference field="20" count="1" selected="0">
            <x v="1"/>
          </reference>
          <reference field="21" count="1" selected="0">
            <x v="40"/>
          </reference>
          <reference field="22" count="1" selected="0">
            <x v="11"/>
          </reference>
        </references>
      </pivotArea>
    </format>
    <format dxfId="7834">
      <pivotArea dataOnly="0" labelOnly="1" outline="0" fieldPosition="0">
        <references count="14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8" count="1" selected="0">
            <x v="16"/>
          </reference>
          <reference field="9" count="1" selected="0">
            <x v="80"/>
          </reference>
          <reference field="10" count="1" selected="0">
            <x v="79"/>
          </reference>
          <reference field="12" count="1" selected="0">
            <x v="2"/>
          </reference>
          <reference field="13" count="1">
            <x v="68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7832">
      <pivotArea dataOnly="0" labelOnly="1" outline="0" fieldPosition="0">
        <references count="14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8" count="1" selected="0">
            <x v="42"/>
          </reference>
          <reference field="9" count="1" selected="0">
            <x v="84"/>
          </reference>
          <reference field="10" count="1" selected="0">
            <x v="83"/>
          </reference>
          <reference field="12" count="1" selected="0">
            <x v="5"/>
          </reference>
          <reference field="13" count="1">
            <x v="72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7830">
      <pivotArea dataOnly="0" labelOnly="1" outline="0" fieldPosition="0">
        <references count="14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8" count="1" selected="0">
            <x v="46"/>
          </reference>
          <reference field="9" count="1" selected="0">
            <x v="96"/>
          </reference>
          <reference field="10" count="1" selected="0">
            <x v="95"/>
          </reference>
          <reference field="12" count="1" selected="0">
            <x v="3"/>
          </reference>
          <reference field="13" count="1">
            <x v="83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7828">
      <pivotArea dataOnly="0" labelOnly="1" outline="0" fieldPosition="0">
        <references count="14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8" count="1" selected="0">
            <x v="48"/>
          </reference>
          <reference field="9" count="1" selected="0">
            <x v="94"/>
          </reference>
          <reference field="10" count="1" selected="0">
            <x v="93"/>
          </reference>
          <reference field="12" count="1" selected="0">
            <x v="2"/>
          </reference>
          <reference field="13" count="1">
            <x v="81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7826">
      <pivotArea dataOnly="0" labelOnly="1" outline="0" fieldPosition="0">
        <references count="14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8" count="1" selected="0">
            <x v="55"/>
          </reference>
          <reference field="9" count="1" selected="0">
            <x v="67"/>
          </reference>
          <reference field="10" count="1" selected="0">
            <x v="66"/>
          </reference>
          <reference field="12" count="1" selected="0">
            <x v="5"/>
          </reference>
          <reference field="13" count="1">
            <x v="57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7824">
      <pivotArea dataOnly="0" labelOnly="1" outline="0" fieldPosition="0">
        <references count="14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8" count="1" selected="0">
            <x v="29"/>
          </reference>
          <reference field="9" count="1" selected="0">
            <x v="83"/>
          </reference>
          <reference field="10" count="1" selected="0">
            <x v="82"/>
          </reference>
          <reference field="12" count="1" selected="0">
            <x v="3"/>
          </reference>
          <reference field="13" count="1">
            <x v="71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7822">
      <pivotArea dataOnly="0" labelOnly="1" outline="0" fieldPosition="0">
        <references count="14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2"/>
          </reference>
          <reference field="5" count="1" selected="0">
            <x v="27"/>
          </reference>
          <reference field="6" count="1" selected="0">
            <x v="0"/>
          </reference>
          <reference field="8" count="1" selected="0">
            <x v="35"/>
          </reference>
          <reference field="9" count="1" selected="0">
            <x v="91"/>
          </reference>
          <reference field="10" count="1" selected="0">
            <x v="90"/>
          </reference>
          <reference field="12" count="1" selected="0">
            <x v="3"/>
          </reference>
          <reference field="13" count="1">
            <x v="78"/>
          </reference>
          <reference field="20" count="1" selected="0">
            <x v="1"/>
          </reference>
          <reference field="21" count="1" selected="0">
            <x v="25"/>
          </reference>
          <reference field="22" count="1" selected="0">
            <x v="33"/>
          </reference>
        </references>
      </pivotArea>
    </format>
    <format dxfId="7820">
      <pivotArea dataOnly="0" labelOnly="1" outline="0" fieldPosition="0">
        <references count="14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8" count="1" selected="0">
            <x v="5"/>
          </reference>
          <reference field="9" count="1" selected="0">
            <x v="71"/>
          </reference>
          <reference field="10" count="1" selected="0">
            <x v="70"/>
          </reference>
          <reference field="12" count="1" selected="0">
            <x v="1"/>
          </reference>
          <reference field="13" count="1">
            <x v="60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7818">
      <pivotArea dataOnly="0" labelOnly="1" outline="0" fieldPosition="0">
        <references count="14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8" count="1" selected="0">
            <x v="59"/>
          </reference>
          <reference field="9" count="1" selected="0">
            <x v="93"/>
          </reference>
          <reference field="10" count="1" selected="0">
            <x v="92"/>
          </reference>
          <reference field="12" count="1" selected="0">
            <x v="2"/>
          </reference>
          <reference field="13" count="1">
            <x v="80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7816">
      <pivotArea dataOnly="0" labelOnly="1" outline="0" fieldPosition="0">
        <references count="14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8" count="1" selected="0">
            <x v="45"/>
          </reference>
          <reference field="9" count="1" selected="0">
            <x v="70"/>
          </reference>
          <reference field="10" count="1" selected="0">
            <x v="69"/>
          </reference>
          <reference field="12" count="1" selected="0">
            <x v="4"/>
          </reference>
          <reference field="13" count="1">
            <x v="59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7814">
      <pivotArea dataOnly="0" labelOnly="1" outline="0" fieldPosition="0">
        <references count="14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8" count="1" selected="0">
            <x v="63"/>
          </reference>
          <reference field="9" count="1" selected="0">
            <x v="69"/>
          </reference>
          <reference field="10" count="1" selected="0">
            <x v="68"/>
          </reference>
          <reference field="12" count="1" selected="0">
            <x v="4"/>
          </reference>
          <reference field="13" count="1">
            <x v="58"/>
          </reference>
          <reference field="20" count="1" selected="0">
            <x v="1"/>
          </reference>
          <reference field="21" count="1" selected="0">
            <x v="2"/>
          </reference>
          <reference field="22" count="1" selected="0">
            <x v="27"/>
          </reference>
        </references>
      </pivotArea>
    </format>
    <format dxfId="7812">
      <pivotArea dataOnly="0" labelOnly="1" outline="0" fieldPosition="0">
        <references count="14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8" count="1" selected="0">
            <x v="47"/>
          </reference>
          <reference field="9" count="1" selected="0">
            <x v="92"/>
          </reference>
          <reference field="10" count="1" selected="0">
            <x v="91"/>
          </reference>
          <reference field="12" count="1" selected="0">
            <x v="3"/>
          </reference>
          <reference field="13" count="1">
            <x v="79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7810">
      <pivotArea dataOnly="0" labelOnly="1" outline="0" fieldPosition="0">
        <references count="14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21"/>
          </reference>
          <reference field="6" count="1" selected="0">
            <x v="0"/>
          </reference>
          <reference field="8" count="1" selected="0">
            <x v="54"/>
          </reference>
          <reference field="9" count="1" selected="0">
            <x v="109"/>
          </reference>
          <reference field="10" count="1" selected="0">
            <x v="107"/>
          </reference>
          <reference field="12" count="1" selected="0">
            <x v="6"/>
          </reference>
          <reference field="13" count="1">
            <x v="89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7808">
      <pivotArea dataOnly="0" labelOnly="1" outline="0" fieldPosition="0">
        <references count="14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8" count="1" selected="0">
            <x v="43"/>
          </reference>
          <reference field="9" count="1" selected="0">
            <x v="103"/>
          </reference>
          <reference field="10" count="1" selected="0">
            <x v="101"/>
          </reference>
          <reference field="12" count="1" selected="0">
            <x v="6"/>
          </reference>
          <reference field="13" count="1">
            <x v="67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7806">
      <pivotArea dataOnly="0" labelOnly="1" outline="0" fieldPosition="0">
        <references count="14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8" count="1" selected="0">
            <x v="64"/>
          </reference>
          <reference field="9" count="1" selected="0">
            <x v="99"/>
          </reference>
          <reference field="10" count="1" selected="0">
            <x v="98"/>
          </reference>
          <reference field="12" count="1" selected="0">
            <x v="4"/>
          </reference>
          <reference field="13" count="1">
            <x v="56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61"/>
          </reference>
        </references>
      </pivotArea>
    </format>
    <format dxfId="7804">
      <pivotArea dataOnly="0" labelOnly="1" outline="0" fieldPosition="0">
        <references count="14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8" count="1" selected="0">
            <x v="25"/>
          </reference>
          <reference field="9" count="1" selected="0">
            <x v="100"/>
          </reference>
          <reference field="10" count="1" selected="0">
            <x v="99"/>
          </reference>
          <reference field="12" count="1" selected="0">
            <x v="3"/>
          </reference>
          <reference field="13" count="1">
            <x v="85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7802">
      <pivotArea dataOnly="0" labelOnly="1" outline="0" fieldPosition="0">
        <references count="14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8" count="1" selected="0">
            <x v="8"/>
          </reference>
          <reference field="9" count="1" selected="0">
            <x v="105"/>
          </reference>
          <reference field="10" count="1" selected="0">
            <x v="103"/>
          </reference>
          <reference field="12" count="1" selected="0">
            <x v="4"/>
          </reference>
          <reference field="13" count="1">
            <x v="87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7800">
      <pivotArea dataOnly="0" labelOnly="1" outline="0" fieldPosition="0">
        <references count="14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8" count="1" selected="0">
            <x v="33"/>
          </reference>
          <reference field="9" count="1" selected="0">
            <x v="120"/>
          </reference>
          <reference field="10" count="1" selected="0">
            <x v="118"/>
          </reference>
          <reference field="12" count="1" selected="0">
            <x v="2"/>
          </reference>
          <reference field="13" count="1">
            <x v="99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7798">
      <pivotArea dataOnly="0" labelOnly="1" outline="0" fieldPosition="0">
        <references count="14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8" count="1" selected="0">
            <x v="3"/>
          </reference>
          <reference field="9" count="1" selected="0">
            <x v="114"/>
          </reference>
          <reference field="10" count="1" selected="0">
            <x v="112"/>
          </reference>
          <reference field="12" count="1" selected="0">
            <x v="3"/>
          </reference>
          <reference field="13" count="1">
            <x v="93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7796">
      <pivotArea dataOnly="0" labelOnly="1" outline="0" fieldPosition="0">
        <references count="14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8" count="1" selected="0">
            <x v="62"/>
          </reference>
          <reference field="9" count="1" selected="0">
            <x v="116"/>
          </reference>
          <reference field="10" count="1" selected="0">
            <x v="114"/>
          </reference>
          <reference field="12" count="1" selected="0">
            <x v="6"/>
          </reference>
          <reference field="13" count="1">
            <x v="95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3"/>
          </reference>
        </references>
      </pivotArea>
    </format>
    <format dxfId="7794">
      <pivotArea dataOnly="0" labelOnly="1" outline="0" fieldPosition="0">
        <references count="14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8" count="1" selected="0">
            <x v="60"/>
          </reference>
          <reference field="9" count="1" selected="0">
            <x v="115"/>
          </reference>
          <reference field="10" count="1" selected="0">
            <x v="113"/>
          </reference>
          <reference field="12" count="1" selected="0">
            <x v="3"/>
          </reference>
          <reference field="13" count="1">
            <x v="94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7792">
      <pivotArea dataOnly="0" labelOnly="1" outline="0" fieldPosition="0">
        <references count="14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8" count="1" selected="0">
            <x v="4"/>
          </reference>
          <reference field="9" count="1" selected="0">
            <x v="127"/>
          </reference>
          <reference field="10" count="1" selected="0">
            <x v="125"/>
          </reference>
          <reference field="12" count="1" selected="0">
            <x v="3"/>
          </reference>
          <reference field="13" count="1">
            <x v="106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7790">
      <pivotArea dataOnly="0" labelOnly="1" outline="0" fieldPosition="0">
        <references count="14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8" count="1" selected="0">
            <x v="27"/>
          </reference>
          <reference field="9" count="1" selected="0">
            <x v="106"/>
          </reference>
          <reference field="10" count="1" selected="0">
            <x v="104"/>
          </reference>
          <reference field="12" count="1" selected="0">
            <x v="4"/>
          </reference>
          <reference field="13" count="1">
            <x v="56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7788">
      <pivotArea dataOnly="0" labelOnly="1" outline="0" fieldPosition="0">
        <references count="14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8" count="1" selected="0">
            <x v="21"/>
          </reference>
          <reference field="9" count="1" selected="0">
            <x v="124"/>
          </reference>
          <reference field="10" count="1" selected="0">
            <x v="122"/>
          </reference>
          <reference field="12" count="1" selected="0">
            <x v="2"/>
          </reference>
          <reference field="13" count="1">
            <x v="103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7786">
      <pivotArea dataOnly="0" labelOnly="1" outline="0" fieldPosition="0">
        <references count="14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8" count="1" selected="0">
            <x v="24"/>
          </reference>
          <reference field="9" count="1" selected="0">
            <x v="123"/>
          </reference>
          <reference field="10" count="1" selected="0">
            <x v="121"/>
          </reference>
          <reference field="12" count="1" selected="0">
            <x v="3"/>
          </reference>
          <reference field="13" count="1">
            <x v="102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7784">
      <pivotArea dataOnly="0" labelOnly="1" outline="0" fieldPosition="0">
        <references count="14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8" count="1" selected="0">
            <x v="26"/>
          </reference>
          <reference field="9" count="1" selected="0">
            <x v="122"/>
          </reference>
          <reference field="10" count="1" selected="0">
            <x v="120"/>
          </reference>
          <reference field="12" count="1" selected="0">
            <x v="5"/>
          </reference>
          <reference field="13" count="1">
            <x v="101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7782">
      <pivotArea dataOnly="0" labelOnly="1" outline="0" fieldPosition="0">
        <references count="14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8" count="1" selected="0">
            <x v="32"/>
          </reference>
          <reference field="9" count="1" selected="0">
            <x v="121"/>
          </reference>
          <reference field="10" count="1" selected="0">
            <x v="119"/>
          </reference>
          <reference field="12" count="1" selected="0">
            <x v="5"/>
          </reference>
          <reference field="13" count="1">
            <x v="100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7780">
      <pivotArea dataOnly="0" labelOnly="1" outline="0" fieldPosition="0">
        <references count="14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8" count="1" selected="0">
            <x v="17"/>
          </reference>
          <reference field="9" count="1" selected="0">
            <x v="126"/>
          </reference>
          <reference field="10" count="1" selected="0">
            <x v="124"/>
          </reference>
          <reference field="12" count="1" selected="0">
            <x v="3"/>
          </reference>
          <reference field="13" count="1">
            <x v="105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7778">
      <pivotArea dataOnly="0" labelOnly="1" outline="0" fieldPosition="0">
        <references count="14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8" count="1" selected="0">
            <x v="61"/>
          </reference>
          <reference field="9" count="1" selected="0">
            <x v="72"/>
          </reference>
          <reference field="10" count="1" selected="0">
            <x v="71"/>
          </reference>
          <reference field="12" count="1" selected="0">
            <x v="4"/>
          </reference>
          <reference field="13" count="1">
            <x v="61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7776">
      <pivotArea dataOnly="0" labelOnly="1" outline="0" fieldPosition="0">
        <references count="14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8" count="1" selected="0">
            <x v="51"/>
          </reference>
          <reference field="9" count="1" selected="0">
            <x v="73"/>
          </reference>
          <reference field="10" count="1" selected="0">
            <x v="72"/>
          </reference>
          <reference field="12" count="1" selected="0">
            <x v="2"/>
          </reference>
          <reference field="13" count="1">
            <x v="62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7774">
      <pivotArea dataOnly="0" labelOnly="1" outline="0" fieldPosition="0">
        <references count="14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8" count="1" selected="0">
            <x v="20"/>
          </reference>
          <reference field="9" count="1" selected="0">
            <x v="75"/>
          </reference>
          <reference field="10" count="1" selected="0">
            <x v="74"/>
          </reference>
          <reference field="12" count="1" selected="0">
            <x v="5"/>
          </reference>
          <reference field="13" count="1">
            <x v="64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7772">
      <pivotArea dataOnly="0" labelOnly="1" outline="0" fieldPosition="0">
        <references count="14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8" count="1" selected="0">
            <x v="6"/>
          </reference>
          <reference field="9" count="1" selected="0">
            <x v="77"/>
          </reference>
          <reference field="10" count="1" selected="0">
            <x v="76"/>
          </reference>
          <reference field="12" count="1" selected="0">
            <x v="4"/>
          </reference>
          <reference field="13" count="1">
            <x v="66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7770">
      <pivotArea dataOnly="0" labelOnly="1" outline="0" fieldPosition="0">
        <references count="14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8" count="1" selected="0">
            <x v="1"/>
          </reference>
          <reference field="9" count="1" selected="0">
            <x v="78"/>
          </reference>
          <reference field="10" count="1" selected="0">
            <x v="77"/>
          </reference>
          <reference field="12" count="1" selected="0">
            <x v="1"/>
          </reference>
          <reference field="13" count="1">
            <x v="56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7768">
      <pivotArea dataOnly="0" labelOnly="1" outline="0" fieldPosition="0">
        <references count="14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8" count="1" selected="0">
            <x v="40"/>
          </reference>
          <reference field="9" count="1" selected="0">
            <x v="85"/>
          </reference>
          <reference field="10" count="1" selected="0">
            <x v="84"/>
          </reference>
          <reference field="12" count="1" selected="0">
            <x v="5"/>
          </reference>
          <reference field="13" count="1">
            <x v="73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7766">
      <pivotArea dataOnly="0" labelOnly="1" outline="0" fieldPosition="0">
        <references count="14">
          <reference field="0" count="1" selected="0">
            <x v="4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0"/>
          </reference>
          <reference field="8" count="1" selected="0">
            <x v="37"/>
          </reference>
          <reference field="9" count="1" selected="0">
            <x v="86"/>
          </reference>
          <reference field="10" count="1" selected="0">
            <x v="85"/>
          </reference>
          <reference field="12" count="1" selected="0">
            <x v="3"/>
          </reference>
          <reference field="13" count="1">
            <x v="74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7764">
      <pivotArea dataOnly="0" labelOnly="1" outline="0" fieldPosition="0">
        <references count="14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8" count="1" selected="0">
            <x v="0"/>
          </reference>
          <reference field="9" count="1" selected="0">
            <x v="90"/>
          </reference>
          <reference field="10" count="1" selected="0">
            <x v="89"/>
          </reference>
          <reference field="12" count="1" selected="0">
            <x v="3"/>
          </reference>
          <reference field="13" count="1">
            <x v="77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7762">
      <pivotArea dataOnly="0" labelOnly="1" outline="0" fieldPosition="0">
        <references count="14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8" count="1" selected="0">
            <x v="56"/>
          </reference>
          <reference field="9" count="1" selected="0">
            <x v="95"/>
          </reference>
          <reference field="10" count="1" selected="0">
            <x v="94"/>
          </reference>
          <reference field="12" count="1" selected="0">
            <x v="6"/>
          </reference>
          <reference field="13" count="1">
            <x v="82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7760">
      <pivotArea dataOnly="0" labelOnly="1" outline="0" fieldPosition="0">
        <references count="14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8" count="1" selected="0">
            <x v="15"/>
          </reference>
          <reference field="9" count="1" selected="0">
            <x v="68"/>
          </reference>
          <reference field="10" count="1" selected="0">
            <x v="67"/>
          </reference>
          <reference field="12" count="1" selected="0">
            <x v="3"/>
          </reference>
          <reference field="13" count="1">
            <x v="56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7758">
      <pivotArea dataOnly="0" labelOnly="1" outline="0" fieldPosition="0">
        <references count="14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6"/>
          </reference>
          <reference field="8" count="1" selected="0">
            <x v="36"/>
          </reference>
          <reference field="9" count="1" selected="0">
            <x v="81"/>
          </reference>
          <reference field="10" count="1" selected="0">
            <x v="80"/>
          </reference>
          <reference field="12" count="1" selected="0">
            <x v="3"/>
          </reference>
          <reference field="13" count="1">
            <x v="69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16"/>
          </reference>
        </references>
      </pivotArea>
    </format>
    <format dxfId="7756">
      <pivotArea dataOnly="0" labelOnly="1" outline="0" fieldPosition="0">
        <references count="14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8" count="1" selected="0">
            <x v="58"/>
          </reference>
          <reference field="9" count="1" selected="0">
            <x v="82"/>
          </reference>
          <reference field="10" count="1" selected="0">
            <x v="81"/>
          </reference>
          <reference field="12" count="1" selected="0">
            <x v="5"/>
          </reference>
          <reference field="13" count="1">
            <x v="70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7754">
      <pivotArea dataOnly="0" labelOnly="1" outline="0" fieldPosition="0">
        <references count="14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8" count="1" selected="0">
            <x v="52"/>
          </reference>
          <reference field="9" count="1" selected="0">
            <x v="66"/>
          </reference>
          <reference field="10" count="1" selected="0">
            <x v="65"/>
          </reference>
          <reference field="12" count="1" selected="0">
            <x v="6"/>
          </reference>
          <reference field="13" count="1">
            <x v="56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7752">
      <pivotArea dataOnly="0" labelOnly="1" outline="0" fieldPosition="0">
        <references count="14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8" count="1" selected="0">
            <x v="31"/>
          </reference>
          <reference field="9" count="1" selected="0">
            <x v="87"/>
          </reference>
          <reference field="10" count="1" selected="0">
            <x v="86"/>
          </reference>
          <reference field="12" count="1" selected="0">
            <x v="3"/>
          </reference>
          <reference field="13" count="1">
            <x v="75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7750">
      <pivotArea dataOnly="0" labelOnly="1" outline="0" fieldPosition="0">
        <references count="14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8" count="1" selected="0">
            <x v="28"/>
          </reference>
          <reference field="9" count="1" selected="0">
            <x v="88"/>
          </reference>
          <reference field="10" count="1" selected="0">
            <x v="87"/>
          </reference>
          <reference field="12" count="1" selected="0">
            <x v="4"/>
          </reference>
          <reference field="13" count="1">
            <x v="76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7748">
      <pivotArea dataOnly="0" labelOnly="1" outline="0" fieldPosition="0">
        <references count="14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8" count="1" selected="0">
            <x v="7"/>
          </reference>
          <reference field="9" count="1" selected="0">
            <x v="89"/>
          </reference>
          <reference field="10" count="1" selected="0">
            <x v="88"/>
          </reference>
          <reference field="12" count="1" selected="0">
            <x v="3"/>
          </reference>
          <reference field="13" count="1">
            <x v="56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7746">
      <pivotArea dataOnly="0" labelOnly="1" outline="0" fieldPosition="0">
        <references count="14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8" count="1" selected="0">
            <x v="38"/>
          </reference>
          <reference field="9" count="1" selected="0">
            <x v="111"/>
          </reference>
          <reference field="10" count="1" selected="0">
            <x v="109"/>
          </reference>
          <reference field="12" count="1" selected="0">
            <x v="3"/>
          </reference>
          <reference field="13" count="1">
            <x v="91"/>
          </reference>
          <reference field="20" count="1" selected="0">
            <x v="4"/>
          </reference>
          <reference field="21" count="1" selected="0">
            <x v="8"/>
          </reference>
          <reference field="22" count="1" selected="0">
            <x v="58"/>
          </reference>
        </references>
      </pivotArea>
    </format>
    <format dxfId="7744">
      <pivotArea dataOnly="0" labelOnly="1" outline="0" fieldPosition="0">
        <references count="14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8" count="1" selected="0">
            <x v="22"/>
          </reference>
          <reference field="9" count="1" selected="0">
            <x v="112"/>
          </reference>
          <reference field="10" count="1" selected="0">
            <x v="110"/>
          </reference>
          <reference field="12" count="1" selected="0">
            <x v="2"/>
          </reference>
          <reference field="13" count="1">
            <x v="92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7742">
      <pivotArea dataOnly="0" labelOnly="1" outline="0" fieldPosition="0">
        <references count="14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8" count="1" selected="0">
            <x v="23"/>
          </reference>
          <reference field="9" count="1" selected="0">
            <x v="117"/>
          </reference>
          <reference field="10" count="1" selected="0">
            <x v="115"/>
          </reference>
          <reference field="12" count="1" selected="0">
            <x v="3"/>
          </reference>
          <reference field="13" count="1">
            <x v="96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7740">
      <pivotArea dataOnly="0" labelOnly="1" outline="0" fieldPosition="0">
        <references count="14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8" count="1" selected="0">
            <x v="50"/>
          </reference>
          <reference field="9" count="1" selected="0">
            <x v="118"/>
          </reference>
          <reference field="10" count="1" selected="0">
            <x v="116"/>
          </reference>
          <reference field="12" count="1" selected="0">
            <x v="2"/>
          </reference>
          <reference field="13" count="1">
            <x v="97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7738">
      <pivotArea dataOnly="0" labelOnly="1" outline="0" fieldPosition="0">
        <references count="14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8" count="1" selected="0">
            <x v="9"/>
          </reference>
          <reference field="9" count="1" selected="0">
            <x v="102"/>
          </reference>
          <reference field="10" count="1" selected="0">
            <x v="100"/>
          </reference>
          <reference field="12" count="1" selected="0">
            <x v="4"/>
          </reference>
          <reference field="13" count="1">
            <x v="86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7736">
      <pivotArea dataOnly="0" labelOnly="1" outline="0" fieldPosition="0">
        <references count="14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8" count="1" selected="0">
            <x v="66"/>
          </reference>
          <reference field="9" count="1" selected="0">
            <x v="104"/>
          </reference>
          <reference field="10" count="1" selected="0">
            <x v="102"/>
          </reference>
          <reference field="12" count="1" selected="0">
            <x v="2"/>
          </reference>
          <reference field="13" count="1">
            <x v="56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7734">
      <pivotArea dataOnly="0" labelOnly="1" outline="0" fieldPosition="0">
        <references count="14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6"/>
          </reference>
          <reference field="8" count="1" selected="0">
            <x v="11"/>
          </reference>
          <reference field="9" count="1" selected="0">
            <x v="119"/>
          </reference>
          <reference field="10" count="1" selected="0">
            <x v="117"/>
          </reference>
          <reference field="12" count="1" selected="0">
            <x v="6"/>
          </reference>
          <reference field="13" count="1">
            <x v="98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7732">
      <pivotArea dataOnly="0" labelOnly="1" outline="0" fieldPosition="0">
        <references count="14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8" count="1" selected="0">
            <x v="39"/>
          </reference>
          <reference field="9" count="1" selected="0">
            <x v="107"/>
          </reference>
          <reference field="10" count="1" selected="0">
            <x v="105"/>
          </reference>
          <reference field="12" count="1" selected="0">
            <x v="4"/>
          </reference>
          <reference field="13" count="1">
            <x v="88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7730">
      <pivotArea dataOnly="0" labelOnly="1" outline="0" fieldPosition="0">
        <references count="14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6"/>
          </reference>
          <reference field="8" count="1" selected="0">
            <x v="44"/>
          </reference>
          <reference field="9" count="1" selected="0">
            <x v="101"/>
          </reference>
          <reference field="10" count="1" selected="0">
            <x v="65"/>
          </reference>
          <reference field="12" count="1" selected="0">
            <x v="6"/>
          </reference>
          <reference field="13" count="1">
            <x v="56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7728">
      <pivotArea dataOnly="0" labelOnly="1" outline="0" fieldPosition="0">
        <references count="14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8" count="1" selected="0">
            <x v="34"/>
          </reference>
          <reference field="9" count="1" selected="0">
            <x v="110"/>
          </reference>
          <reference field="10" count="1" selected="0">
            <x v="108"/>
          </reference>
          <reference field="12" count="1" selected="0">
            <x v="5"/>
          </reference>
          <reference field="13" count="1">
            <x v="90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7726">
      <pivotArea dataOnly="0" labelOnly="1" outline="0" fieldPosition="0">
        <references count="14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8" count="1" selected="0">
            <x v="12"/>
          </reference>
          <reference field="9" count="1" selected="0">
            <x v="128"/>
          </reference>
          <reference field="10" count="1" selected="0">
            <x v="126"/>
          </reference>
          <reference field="12" count="1" selected="0">
            <x v="3"/>
          </reference>
          <reference field="13" count="1">
            <x v="107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7724">
      <pivotArea dataOnly="0" labelOnly="1" outline="0" fieldPosition="0">
        <references count="14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8" count="1" selected="0">
            <x v="14"/>
          </reference>
          <reference field="9" count="1" selected="0">
            <x v="129"/>
          </reference>
          <reference field="10" count="1" selected="0">
            <x v="127"/>
          </reference>
          <reference field="12" count="1" selected="0">
            <x v="4"/>
          </reference>
          <reference field="13" count="1">
            <x v="108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7722">
      <pivotArea dataOnly="0" labelOnly="1" outline="0" fieldPosition="0">
        <references count="14">
          <reference field="0" count="1" selected="0">
            <x v="6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9"/>
          </reference>
          <reference field="6" count="1" selected="0">
            <x v="0"/>
          </reference>
          <reference field="8" count="1" selected="0">
            <x v="13"/>
          </reference>
          <reference field="9" count="1" selected="0">
            <x v="130"/>
          </reference>
          <reference field="10" count="1" selected="0">
            <x v="128"/>
          </reference>
          <reference field="12" count="1" selected="0">
            <x v="4"/>
          </reference>
          <reference field="13" count="1">
            <x v="109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0"/>
          </reference>
        </references>
      </pivotArea>
    </format>
    <format dxfId="7720">
      <pivotArea dataOnly="0" labelOnly="1" outline="0" fieldPosition="0">
        <references count="14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10"/>
          </reference>
          <reference field="6" count="1" selected="0">
            <x v="0"/>
          </reference>
          <reference field="8" count="1" selected="0">
            <x v="10"/>
          </reference>
          <reference field="9" count="1" selected="0">
            <x v="131"/>
          </reference>
          <reference field="10" count="1" selected="0">
            <x v="129"/>
          </reference>
          <reference field="12" count="1" selected="0">
            <x v="4"/>
          </reference>
          <reference field="13" count="1">
            <x v="110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1"/>
          </reference>
        </references>
      </pivotArea>
    </format>
    <format dxfId="7718">
      <pivotArea dataOnly="0" labelOnly="1" outline="0" fieldPosition="0">
        <references count="14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8" count="1" selected="0">
            <x v="41"/>
          </reference>
          <reference field="9" count="1" selected="0">
            <x v="125"/>
          </reference>
          <reference field="10" count="1" selected="0">
            <x v="123"/>
          </reference>
          <reference field="12" count="1" selected="0">
            <x v="3"/>
          </reference>
          <reference field="13" count="1">
            <x v="104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7716">
      <pivotArea dataOnly="0" labelOnly="1" outline="0" fieldPosition="0">
        <references count="14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8" count="1" selected="0">
            <x v="65"/>
          </reference>
          <reference field="9" count="1" selected="0">
            <x v="98"/>
          </reference>
          <reference field="10" count="1" selected="0">
            <x v="97"/>
          </reference>
          <reference field="12" count="1" selected="0">
            <x v="3"/>
          </reference>
          <reference field="13" count="1">
            <x v="56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7714">
      <pivotArea dataOnly="0" labelOnly="1" outline="0" fieldPosition="0">
        <references count="15">
          <reference field="0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4"/>
          </reference>
          <reference field="6" count="1" selected="0">
            <x v="0"/>
          </reference>
          <reference field="8" count="1" selected="0">
            <x v="30"/>
          </reference>
          <reference field="9" count="1" selected="0">
            <x v="76"/>
          </reference>
          <reference field="10" count="1" selected="0">
            <x v="75"/>
          </reference>
          <reference field="12" count="1" selected="0">
            <x v="5"/>
          </reference>
          <reference field="13" count="1" selected="0">
            <x v="65"/>
          </reference>
          <reference field="14" count="1">
            <x v="60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5"/>
          </reference>
        </references>
      </pivotArea>
    </format>
    <format dxfId="7712">
      <pivotArea dataOnly="0" labelOnly="1" outline="0" fieldPosition="0">
        <references count="15">
          <reference field="0" count="1" selected="0">
            <x v="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"/>
          </reference>
          <reference field="5" count="1" selected="0">
            <x v="46"/>
          </reference>
          <reference field="6" count="1" selected="0">
            <x v="0"/>
          </reference>
          <reference field="8" count="1" selected="0">
            <x v="2"/>
          </reference>
          <reference field="9" count="1" selected="0">
            <x v="79"/>
          </reference>
          <reference field="10" count="1" selected="0">
            <x v="78"/>
          </reference>
          <reference field="12" count="1" selected="0">
            <x v="3"/>
          </reference>
          <reference field="13" count="1" selected="0">
            <x v="67"/>
          </reference>
          <reference field="14" count="1">
            <x v="62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8"/>
          </reference>
        </references>
      </pivotArea>
    </format>
    <format dxfId="7710">
      <pivotArea dataOnly="0" labelOnly="1" outline="0" fieldPosition="0">
        <references count="15">
          <reference field="0" count="1" selected="0">
            <x v="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8"/>
          </reference>
          <reference field="6" count="1" selected="0">
            <x v="0"/>
          </reference>
          <reference field="8" count="1" selected="0">
            <x v="18"/>
          </reference>
          <reference field="9" count="1" selected="0">
            <x v="74"/>
          </reference>
          <reference field="10" count="1" selected="0">
            <x v="73"/>
          </reference>
          <reference field="12" count="1" selected="0">
            <x v="5"/>
          </reference>
          <reference field="13" count="1" selected="0">
            <x v="63"/>
          </reference>
          <reference field="14" count="1">
            <x v="58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7708">
      <pivotArea dataOnly="0" labelOnly="1" outline="0" fieldPosition="0">
        <references count="15">
          <reference field="0" count="1" selected="0">
            <x v="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0"/>
          </reference>
          <reference field="8" count="1" selected="0">
            <x v="53"/>
          </reference>
          <reference field="9" count="1" selected="0">
            <x v="97"/>
          </reference>
          <reference field="10" count="1" selected="0">
            <x v="96"/>
          </reference>
          <reference field="12" count="1" selected="0">
            <x v="5"/>
          </reference>
          <reference field="13" count="1" selected="0">
            <x v="84"/>
          </reference>
          <reference field="14" count="1">
            <x v="78"/>
          </reference>
          <reference field="20" count="1" selected="0">
            <x v="1"/>
          </reference>
          <reference field="21" count="1" selected="0">
            <x v="40"/>
          </reference>
          <reference field="22" count="1" selected="0">
            <x v="11"/>
          </reference>
        </references>
      </pivotArea>
    </format>
    <format dxfId="7706">
      <pivotArea dataOnly="0" labelOnly="1" outline="0" fieldPosition="0">
        <references count="15">
          <reference field="0" count="1" selected="0">
            <x v="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17"/>
          </reference>
          <reference field="6" count="1" selected="0">
            <x v="0"/>
          </reference>
          <reference field="8" count="1" selected="0">
            <x v="16"/>
          </reference>
          <reference field="9" count="1" selected="0">
            <x v="80"/>
          </reference>
          <reference field="10" count="1" selected="0">
            <x v="79"/>
          </reference>
          <reference field="12" count="1" selected="0">
            <x v="2"/>
          </reference>
          <reference field="13" count="1" selected="0">
            <x v="68"/>
          </reference>
          <reference field="14" count="1">
            <x v="63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1"/>
          </reference>
        </references>
      </pivotArea>
    </format>
    <format dxfId="7704">
      <pivotArea dataOnly="0" labelOnly="1" outline="0" fieldPosition="0">
        <references count="15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1"/>
          </reference>
          <reference field="6" count="1" selected="0">
            <x v="0"/>
          </reference>
          <reference field="8" count="1" selected="0">
            <x v="42"/>
          </reference>
          <reference field="9" count="1" selected="0">
            <x v="84"/>
          </reference>
          <reference field="10" count="1" selected="0">
            <x v="83"/>
          </reference>
          <reference field="12" count="1" selected="0">
            <x v="5"/>
          </reference>
          <reference field="13" count="1" selected="0">
            <x v="72"/>
          </reference>
          <reference field="14" count="1">
            <x v="67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7"/>
          </reference>
        </references>
      </pivotArea>
    </format>
    <format dxfId="7702">
      <pivotArea dataOnly="0" labelOnly="1" outline="0" fieldPosition="0">
        <references count="15">
          <reference field="0" count="1" selected="0">
            <x v="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3"/>
          </reference>
          <reference field="5" count="1" selected="0">
            <x v="33"/>
          </reference>
          <reference field="6" count="1" selected="0">
            <x v="0"/>
          </reference>
          <reference field="8" count="1" selected="0">
            <x v="46"/>
          </reference>
          <reference field="9" count="1" selected="0">
            <x v="96"/>
          </reference>
          <reference field="10" count="1" selected="0">
            <x v="95"/>
          </reference>
          <reference field="12" count="1" selected="0">
            <x v="3"/>
          </reference>
          <reference field="13" count="1" selected="0">
            <x v="83"/>
          </reference>
          <reference field="14" count="1">
            <x v="65"/>
          </reference>
          <reference field="20" count="1" selected="0">
            <x v="1"/>
          </reference>
          <reference field="21" count="1" selected="0">
            <x v="38"/>
          </reference>
          <reference field="22" count="1" selected="0">
            <x v="37"/>
          </reference>
        </references>
      </pivotArea>
    </format>
    <format dxfId="7700">
      <pivotArea dataOnly="0" labelOnly="1" outline="0" fieldPosition="0">
        <references count="15">
          <reference field="0" count="1" selected="0">
            <x v="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34"/>
          </reference>
          <reference field="6" count="1" selected="0">
            <x v="0"/>
          </reference>
          <reference field="8" count="1" selected="0">
            <x v="48"/>
          </reference>
          <reference field="9" count="1" selected="0">
            <x v="94"/>
          </reference>
          <reference field="10" count="1" selected="0">
            <x v="93"/>
          </reference>
          <reference field="12" count="1" selected="0">
            <x v="2"/>
          </reference>
          <reference field="13" count="1" selected="0">
            <x v="81"/>
          </reference>
          <reference field="14" count="1">
            <x v="76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38"/>
          </reference>
        </references>
      </pivotArea>
    </format>
    <format dxfId="7698">
      <pivotArea dataOnly="0" labelOnly="1" outline="0" fieldPosition="0">
        <references count="15">
          <reference field="0" count="1" selected="0">
            <x v="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5"/>
          </reference>
          <reference field="6" count="1" selected="0">
            <x v="0"/>
          </reference>
          <reference field="8" count="1" selected="0">
            <x v="55"/>
          </reference>
          <reference field="9" count="1" selected="0">
            <x v="67"/>
          </reference>
          <reference field="10" count="1" selected="0">
            <x v="66"/>
          </reference>
          <reference field="12" count="1" selected="0">
            <x v="5"/>
          </reference>
          <reference field="13" count="1" selected="0">
            <x v="57"/>
          </reference>
          <reference field="14" count="1">
            <x v="52"/>
          </reference>
          <reference field="20" count="1" selected="0">
            <x v="1"/>
          </reference>
          <reference field="21" count="1" selected="0">
            <x v="0"/>
          </reference>
          <reference field="22" count="1" selected="0">
            <x v="13"/>
          </reference>
        </references>
      </pivotArea>
    </format>
    <format dxfId="7696">
      <pivotArea dataOnly="0" labelOnly="1" outline="0" fieldPosition="0">
        <references count="15">
          <reference field="0" count="1" selected="0">
            <x v="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29"/>
          </reference>
          <reference field="6" count="1" selected="0">
            <x v="0"/>
          </reference>
          <reference field="8" count="1" selected="0">
            <x v="29"/>
          </reference>
          <reference field="9" count="1" selected="0">
            <x v="83"/>
          </reference>
          <reference field="10" count="1" selected="0">
            <x v="82"/>
          </reference>
          <reference field="12" count="1" selected="0">
            <x v="3"/>
          </reference>
          <reference field="13" count="1" selected="0">
            <x v="71"/>
          </reference>
          <reference field="14" count="1">
            <x v="66"/>
          </reference>
          <reference field="20" count="1" selected="0">
            <x v="1"/>
          </reference>
          <reference field="21" count="1" selected="0">
            <x v="16"/>
          </reference>
          <reference field="22" count="1" selected="0">
            <x v="35"/>
          </reference>
        </references>
      </pivotArea>
    </format>
    <format dxfId="7694">
      <pivotArea dataOnly="0" labelOnly="1" outline="0" fieldPosition="0">
        <references count="15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2"/>
          </reference>
          <reference field="5" count="1" selected="0">
            <x v="27"/>
          </reference>
          <reference field="6" count="1" selected="0">
            <x v="0"/>
          </reference>
          <reference field="8" count="1" selected="0">
            <x v="35"/>
          </reference>
          <reference field="9" count="1" selected="0">
            <x v="91"/>
          </reference>
          <reference field="10" count="1" selected="0">
            <x v="90"/>
          </reference>
          <reference field="12" count="1" selected="0">
            <x v="3"/>
          </reference>
          <reference field="13" count="1" selected="0">
            <x v="78"/>
          </reference>
          <reference field="14" count="1">
            <x v="73"/>
          </reference>
          <reference field="20" count="1" selected="0">
            <x v="1"/>
          </reference>
          <reference field="21" count="1" selected="0">
            <x v="25"/>
          </reference>
          <reference field="22" count="1" selected="0">
            <x v="33"/>
          </reference>
        </references>
      </pivotArea>
    </format>
    <format dxfId="7692">
      <pivotArea dataOnly="0" labelOnly="1" outline="0" fieldPosition="0">
        <references count="15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8"/>
          </reference>
          <reference field="6" count="1" selected="0">
            <x v="0"/>
          </reference>
          <reference field="8" count="1" selected="0">
            <x v="5"/>
          </reference>
          <reference field="9" count="1" selected="0">
            <x v="71"/>
          </reference>
          <reference field="10" count="1" selected="0">
            <x v="70"/>
          </reference>
          <reference field="12" count="1" selected="0">
            <x v="1"/>
          </reference>
          <reference field="13" count="1" selected="0">
            <x v="60"/>
          </reference>
          <reference field="14" count="1">
            <x v="55"/>
          </reference>
          <reference field="20" count="1" selected="0">
            <x v="1"/>
          </reference>
          <reference field="21" count="1" selected="0">
            <x v="4"/>
          </reference>
          <reference field="22" count="1" selected="0">
            <x v="36"/>
          </reference>
        </references>
      </pivotArea>
    </format>
    <format dxfId="7690">
      <pivotArea dataOnly="0" labelOnly="1" outline="0" fieldPosition="0">
        <references count="15">
          <reference field="0" count="1" selected="0">
            <x v="1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6"/>
          </reference>
          <reference field="6" count="1" selected="0">
            <x v="0"/>
          </reference>
          <reference field="8" count="1" selected="0">
            <x v="59"/>
          </reference>
          <reference field="9" count="1" selected="0">
            <x v="93"/>
          </reference>
          <reference field="10" count="1" selected="0">
            <x v="92"/>
          </reference>
          <reference field="12" count="1" selected="0">
            <x v="2"/>
          </reference>
          <reference field="13" count="1" selected="0">
            <x v="80"/>
          </reference>
          <reference field="14" count="1">
            <x v="75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9"/>
          </reference>
        </references>
      </pivotArea>
    </format>
    <format dxfId="7688">
      <pivotArea dataOnly="0" labelOnly="1" outline="0" fieldPosition="0">
        <references count="15">
          <reference field="0" count="1" selected="0">
            <x v="1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2"/>
          </reference>
          <reference field="5" count="1" selected="0">
            <x v="23"/>
          </reference>
          <reference field="6" count="1" selected="0">
            <x v="0"/>
          </reference>
          <reference field="8" count="1" selected="0">
            <x v="45"/>
          </reference>
          <reference field="9" count="1" selected="0">
            <x v="70"/>
          </reference>
          <reference field="10" count="1" selected="0">
            <x v="69"/>
          </reference>
          <reference field="12" count="1" selected="0">
            <x v="4"/>
          </reference>
          <reference field="13" count="1" selected="0">
            <x v="59"/>
          </reference>
          <reference field="14" count="1">
            <x v="54"/>
          </reference>
          <reference field="20" count="1" selected="0">
            <x v="1"/>
          </reference>
          <reference field="21" count="1" selected="0">
            <x v="3"/>
          </reference>
          <reference field="22" count="1" selected="0">
            <x v="26"/>
          </reference>
        </references>
      </pivotArea>
    </format>
    <format dxfId="7686">
      <pivotArea dataOnly="0" labelOnly="1" outline="0" fieldPosition="0">
        <references count="15">
          <reference field="0" count="1" selected="0">
            <x v="1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3"/>
          </reference>
          <reference field="5" count="1" selected="0">
            <x v="24"/>
          </reference>
          <reference field="6" count="1" selected="0">
            <x v="0"/>
          </reference>
          <reference field="8" count="1" selected="0">
            <x v="63"/>
          </reference>
          <reference field="9" count="1" selected="0">
            <x v="69"/>
          </reference>
          <reference field="10" count="1" selected="0">
            <x v="68"/>
          </reference>
          <reference field="12" count="1" selected="0">
            <x v="4"/>
          </reference>
          <reference field="13" count="1" selected="0">
            <x v="58"/>
          </reference>
          <reference field="14" count="1">
            <x v="53"/>
          </reference>
          <reference field="20" count="1" selected="0">
            <x v="1"/>
          </reference>
          <reference field="21" count="1" selected="0">
            <x v="2"/>
          </reference>
          <reference field="22" count="1" selected="0">
            <x v="27"/>
          </reference>
        </references>
      </pivotArea>
    </format>
    <format dxfId="7684">
      <pivotArea dataOnly="0" labelOnly="1" outline="0" fieldPosition="0">
        <references count="15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1"/>
          </reference>
          <reference field="5" count="1" selected="0">
            <x v="25"/>
          </reference>
          <reference field="6" count="1" selected="0">
            <x v="0"/>
          </reference>
          <reference field="8" count="1" selected="0">
            <x v="47"/>
          </reference>
          <reference field="9" count="1" selected="0">
            <x v="92"/>
          </reference>
          <reference field="10" count="1" selected="0">
            <x v="91"/>
          </reference>
          <reference field="12" count="1" selected="0">
            <x v="3"/>
          </reference>
          <reference field="13" count="1" selected="0">
            <x v="79"/>
          </reference>
          <reference field="14" count="1">
            <x v="74"/>
          </reference>
          <reference field="20" count="1" selected="0">
            <x v="1"/>
          </reference>
          <reference field="21" count="1" selected="0">
            <x v="28"/>
          </reference>
          <reference field="22" count="1" selected="0">
            <x v="28"/>
          </reference>
        </references>
      </pivotArea>
    </format>
    <format dxfId="7682">
      <pivotArea dataOnly="0" labelOnly="1" outline="0" fieldPosition="0">
        <references count="15">
          <reference field="0" count="1" selected="0">
            <x v="1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21"/>
          </reference>
          <reference field="6" count="1" selected="0">
            <x v="0"/>
          </reference>
          <reference field="8" count="1" selected="0">
            <x v="54"/>
          </reference>
          <reference field="9" count="1" selected="0">
            <x v="109"/>
          </reference>
          <reference field="10" count="1" selected="0">
            <x v="107"/>
          </reference>
          <reference field="12" count="1" selected="0">
            <x v="6"/>
          </reference>
          <reference field="13" count="1" selected="0">
            <x v="89"/>
          </reference>
          <reference field="14" count="1">
            <x v="84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25"/>
          </reference>
        </references>
      </pivotArea>
    </format>
    <format dxfId="7680">
      <pivotArea dataOnly="0" labelOnly="1" outline="0" fieldPosition="0">
        <references count="15">
          <reference field="0" count="1" selected="0">
            <x v="1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5"/>
          </reference>
          <reference field="5" count="1" selected="0">
            <x v="0"/>
          </reference>
          <reference field="6" count="1" selected="0">
            <x v="0"/>
          </reference>
          <reference field="8" count="1" selected="0">
            <x v="43"/>
          </reference>
          <reference field="9" count="1" selected="0">
            <x v="103"/>
          </reference>
          <reference field="10" count="1" selected="0">
            <x v="101"/>
          </reference>
          <reference field="12" count="1" selected="0">
            <x v="6"/>
          </reference>
          <reference field="13" count="1" selected="0">
            <x v="67"/>
          </reference>
          <reference field="14" count="1">
            <x v="81"/>
          </reference>
          <reference field="20" count="1" selected="0">
            <x v="3"/>
          </reference>
          <reference field="21" count="1" selected="0">
            <x v="29"/>
          </reference>
          <reference field="22" count="1" selected="0">
            <x v="2"/>
          </reference>
        </references>
      </pivotArea>
    </format>
    <format dxfId="7678">
      <pivotArea dataOnly="0" labelOnly="1" outline="0" fieldPosition="0">
        <references count="15">
          <reference field="0" count="1" selected="0">
            <x v="1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  <reference field="5" count="1" selected="0">
            <x v="51"/>
          </reference>
          <reference field="6" count="1" selected="0">
            <x v="0"/>
          </reference>
          <reference field="8" count="1" selected="0">
            <x v="64"/>
          </reference>
          <reference field="9" count="1" selected="0">
            <x v="99"/>
          </reference>
          <reference field="10" count="1" selected="0">
            <x v="98"/>
          </reference>
          <reference field="12" count="1" selected="0">
            <x v="4"/>
          </reference>
          <reference field="13" count="1" selected="0">
            <x v="56"/>
          </reference>
          <reference field="14" count="1">
            <x v="51"/>
          </reference>
          <reference field="20" count="1" selected="0">
            <x v="3"/>
          </reference>
          <reference field="21" count="1" selected="0">
            <x v="11"/>
          </reference>
          <reference field="22" count="1" selected="0">
            <x v="61"/>
          </reference>
        </references>
      </pivotArea>
    </format>
    <format dxfId="7676">
      <pivotArea dataOnly="0" labelOnly="1" outline="0" fieldPosition="0">
        <references count="15">
          <reference field="0" count="1" selected="0">
            <x v="2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0"/>
          </reference>
          <reference field="5" count="1" selected="0">
            <x v="13"/>
          </reference>
          <reference field="6" count="1" selected="0">
            <x v="0"/>
          </reference>
          <reference field="8" count="1" selected="0">
            <x v="25"/>
          </reference>
          <reference field="9" count="1" selected="0">
            <x v="100"/>
          </reference>
          <reference field="10" count="1" selected="0">
            <x v="99"/>
          </reference>
          <reference field="12" count="1" selected="0">
            <x v="3"/>
          </reference>
          <reference field="13" count="1" selected="0">
            <x v="85"/>
          </reference>
          <reference field="14" count="1">
            <x v="79"/>
          </reference>
          <reference field="20" count="1" selected="0">
            <x v="3"/>
          </reference>
          <reference field="21" count="1" selected="0">
            <x v="20"/>
          </reference>
          <reference field="22" count="1" selected="0">
            <x v="15"/>
          </reference>
        </references>
      </pivotArea>
    </format>
    <format dxfId="7674">
      <pivotArea dataOnly="0" labelOnly="1" outline="0" fieldPosition="0">
        <references count="15">
          <reference field="0" count="1" selected="0">
            <x v="2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38"/>
          </reference>
          <reference field="6" count="1" selected="0">
            <x v="0"/>
          </reference>
          <reference field="8" count="1" selected="0">
            <x v="8"/>
          </reference>
          <reference field="9" count="1" selected="0">
            <x v="105"/>
          </reference>
          <reference field="10" count="1" selected="0">
            <x v="103"/>
          </reference>
          <reference field="12" count="1" selected="0">
            <x v="4"/>
          </reference>
          <reference field="13" count="1" selected="0">
            <x v="87"/>
          </reference>
          <reference field="14" count="1">
            <x v="82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43"/>
          </reference>
        </references>
      </pivotArea>
    </format>
    <format dxfId="7672">
      <pivotArea dataOnly="0" labelOnly="1" outline="0" fieldPosition="0">
        <references count="15">
          <reference field="0" count="1" selected="0">
            <x v="2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2"/>
          </reference>
          <reference field="6" count="1" selected="0">
            <x v="0"/>
          </reference>
          <reference field="8" count="1" selected="0">
            <x v="33"/>
          </reference>
          <reference field="9" count="1" selected="0">
            <x v="120"/>
          </reference>
          <reference field="10" count="1" selected="0">
            <x v="118"/>
          </reference>
          <reference field="12" count="1" selected="0">
            <x v="2"/>
          </reference>
          <reference field="13" count="1" selected="0">
            <x v="99"/>
          </reference>
          <reference field="14" count="1">
            <x v="94"/>
          </reference>
          <reference field="20" count="1" selected="0">
            <x v="4"/>
          </reference>
          <reference field="21" count="1" selected="0">
            <x v="36"/>
          </reference>
          <reference field="22" count="1" selected="0">
            <x v="21"/>
          </reference>
        </references>
      </pivotArea>
    </format>
    <format dxfId="7670">
      <pivotArea dataOnly="0" labelOnly="1" outline="0" fieldPosition="0">
        <references count="15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  <reference field="5" count="1" selected="0">
            <x v="36"/>
          </reference>
          <reference field="6" count="1" selected="0">
            <x v="0"/>
          </reference>
          <reference field="8" count="1" selected="0">
            <x v="3"/>
          </reference>
          <reference field="9" count="1" selected="0">
            <x v="114"/>
          </reference>
          <reference field="10" count="1" selected="0">
            <x v="112"/>
          </reference>
          <reference field="12" count="1" selected="0">
            <x v="3"/>
          </reference>
          <reference field="13" count="1" selected="0">
            <x v="93"/>
          </reference>
          <reference field="14" count="1">
            <x v="88"/>
          </reference>
          <reference field="20" count="1" selected="0">
            <x v="4"/>
          </reference>
          <reference field="21" count="1" selected="0">
            <x v="10"/>
          </reference>
          <reference field="22" count="1" selected="0">
            <x v="22"/>
          </reference>
        </references>
      </pivotArea>
    </format>
    <format dxfId="7668">
      <pivotArea dataOnly="0" labelOnly="1" outline="0" fieldPosition="0">
        <references count="15">
          <reference field="0" count="1" selected="0">
            <x v="2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5"/>
          </reference>
          <reference field="6" count="1" selected="0">
            <x v="0"/>
          </reference>
          <reference field="8" count="1" selected="0">
            <x v="62"/>
          </reference>
          <reference field="9" count="1" selected="0">
            <x v="116"/>
          </reference>
          <reference field="10" count="1" selected="0">
            <x v="114"/>
          </reference>
          <reference field="12" count="1" selected="0">
            <x v="6"/>
          </reference>
          <reference field="13" count="1" selected="0">
            <x v="95"/>
          </reference>
          <reference field="14" count="1">
            <x v="90"/>
          </reference>
          <reference field="20" count="1" selected="0">
            <x v="4"/>
          </reference>
          <reference field="21" count="1" selected="0">
            <x v="19"/>
          </reference>
          <reference field="22" count="1" selected="0">
            <x v="63"/>
          </reference>
        </references>
      </pivotArea>
    </format>
    <format dxfId="7666">
      <pivotArea dataOnly="0" labelOnly="1" outline="0" fieldPosition="0">
        <references count="15">
          <reference field="0" count="1" selected="0">
            <x v="2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4"/>
          </reference>
          <reference field="5" count="1" selected="0">
            <x v="28"/>
          </reference>
          <reference field="6" count="1" selected="0">
            <x v="0"/>
          </reference>
          <reference field="8" count="1" selected="0">
            <x v="60"/>
          </reference>
          <reference field="9" count="1" selected="0">
            <x v="115"/>
          </reference>
          <reference field="10" count="1" selected="0">
            <x v="113"/>
          </reference>
          <reference field="12" count="1" selected="0">
            <x v="3"/>
          </reference>
          <reference field="13" count="1" selected="0">
            <x v="94"/>
          </reference>
          <reference field="14" count="1">
            <x v="89"/>
          </reference>
          <reference field="20" count="1" selected="0">
            <x v="4"/>
          </reference>
          <reference field="21" count="1" selected="0">
            <x v="12"/>
          </reference>
          <reference field="22" count="1" selected="0">
            <x v="19"/>
          </reference>
        </references>
      </pivotArea>
    </format>
    <format dxfId="7664">
      <pivotArea dataOnly="0" labelOnly="1" outline="0" fieldPosition="0">
        <references count="15">
          <reference field="0" count="1" selected="0">
            <x v="28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41"/>
          </reference>
          <reference field="5" count="1" selected="0">
            <x v="14"/>
          </reference>
          <reference field="6" count="1" selected="0">
            <x v="0"/>
          </reference>
          <reference field="8" count="1" selected="0">
            <x v="4"/>
          </reference>
          <reference field="9" count="1" selected="0">
            <x v="127"/>
          </reference>
          <reference field="10" count="1" selected="0">
            <x v="125"/>
          </reference>
          <reference field="12" count="1" selected="0">
            <x v="3"/>
          </reference>
          <reference field="13" count="1" selected="0">
            <x v="106"/>
          </reference>
          <reference field="14" count="1">
            <x v="101"/>
          </reference>
          <reference field="20" count="1" selected="0">
            <x v="2"/>
          </reference>
          <reference field="21" count="1" selected="0">
            <x v="37"/>
          </reference>
          <reference field="22" count="1" selected="0">
            <x v="51"/>
          </reference>
        </references>
      </pivotArea>
    </format>
    <format dxfId="7662">
      <pivotArea dataOnly="0" labelOnly="1" outline="0" fieldPosition="0">
        <references count="15">
          <reference field="0" count="1" selected="0">
            <x v="2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1"/>
          </reference>
          <reference field="5" count="1" selected="0">
            <x v="52"/>
          </reference>
          <reference field="6" count="1" selected="0">
            <x v="0"/>
          </reference>
          <reference field="8" count="1" selected="0">
            <x v="27"/>
          </reference>
          <reference field="9" count="1" selected="0">
            <x v="106"/>
          </reference>
          <reference field="10" count="1" selected="0">
            <x v="104"/>
          </reference>
          <reference field="12" count="1" selected="0">
            <x v="4"/>
          </reference>
          <reference field="13" count="1" selected="0">
            <x v="56"/>
          </reference>
          <reference field="14" count="1">
            <x v="51"/>
          </reference>
          <reference field="20" count="1" selected="0">
            <x v="3"/>
          </reference>
          <reference field="21" count="1" selected="0">
            <x v="34"/>
          </reference>
          <reference field="22" count="1" selected="0">
            <x v="55"/>
          </reference>
        </references>
      </pivotArea>
    </format>
    <format dxfId="7660">
      <pivotArea dataOnly="0" labelOnly="1" outline="0" fieldPosition="0">
        <references count="15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5"/>
          </reference>
          <reference field="5" count="1" selected="0">
            <x v="63"/>
          </reference>
          <reference field="6" count="1" selected="0">
            <x v="10"/>
          </reference>
          <reference field="8" count="1" selected="0">
            <x v="21"/>
          </reference>
          <reference field="9" count="1" selected="0">
            <x v="124"/>
          </reference>
          <reference field="10" count="1" selected="0">
            <x v="122"/>
          </reference>
          <reference field="12" count="1" selected="0">
            <x v="2"/>
          </reference>
          <reference field="13" count="1" selected="0">
            <x v="103"/>
          </reference>
          <reference field="14" count="1">
            <x v="98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7658">
      <pivotArea dataOnly="0" labelOnly="1" outline="0" fieldPosition="0">
        <references count="15">
          <reference field="0" count="1" selected="0">
            <x v="31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4"/>
          </reference>
          <reference field="6" count="1" selected="0">
            <x v="10"/>
          </reference>
          <reference field="8" count="1" selected="0">
            <x v="24"/>
          </reference>
          <reference field="9" count="1" selected="0">
            <x v="123"/>
          </reference>
          <reference field="10" count="1" selected="0">
            <x v="121"/>
          </reference>
          <reference field="12" count="1" selected="0">
            <x v="3"/>
          </reference>
          <reference field="13" count="1" selected="0">
            <x v="102"/>
          </reference>
          <reference field="14" count="1">
            <x v="97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7656">
      <pivotArea dataOnly="0" labelOnly="1" outline="0" fieldPosition="0">
        <references count="15">
          <reference field="0" count="1" selected="0">
            <x v="32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6"/>
          </reference>
          <reference field="5" count="1" selected="0">
            <x v="65"/>
          </reference>
          <reference field="6" count="1" selected="0">
            <x v="10"/>
          </reference>
          <reference field="8" count="1" selected="0">
            <x v="26"/>
          </reference>
          <reference field="9" count="1" selected="0">
            <x v="122"/>
          </reference>
          <reference field="10" count="1" selected="0">
            <x v="120"/>
          </reference>
          <reference field="12" count="1" selected="0">
            <x v="5"/>
          </reference>
          <reference field="13" count="1" selected="0">
            <x v="101"/>
          </reference>
          <reference field="14" count="1">
            <x v="96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7654">
      <pivotArea dataOnly="0" labelOnly="1" outline="0" fieldPosition="0">
        <references count="15">
          <reference field="0" count="1" selected="0">
            <x v="33"/>
          </reference>
          <reference field="1" count="1" selected="0">
            <x v="2"/>
          </reference>
          <reference field="3" count="1" selected="0">
            <x v="1"/>
          </reference>
          <reference field="4" count="1" selected="0">
            <x v="27"/>
          </reference>
          <reference field="5" count="1" selected="0">
            <x v="66"/>
          </reference>
          <reference field="6" count="1" selected="0">
            <x v="10"/>
          </reference>
          <reference field="8" count="1" selected="0">
            <x v="32"/>
          </reference>
          <reference field="9" count="1" selected="0">
            <x v="121"/>
          </reference>
          <reference field="10" count="1" selected="0">
            <x v="119"/>
          </reference>
          <reference field="12" count="1" selected="0">
            <x v="5"/>
          </reference>
          <reference field="13" count="1" selected="0">
            <x v="100"/>
          </reference>
          <reference field="14" count="1">
            <x v="95"/>
          </reference>
          <reference field="20" count="1" selected="0">
            <x v="0"/>
          </reference>
          <reference field="21" count="1" selected="0">
            <x v="43"/>
          </reference>
          <reference field="22" count="1" selected="0">
            <x v="46"/>
          </reference>
        </references>
      </pivotArea>
    </format>
    <format dxfId="7652">
      <pivotArea dataOnly="0" labelOnly="1" outline="0" fieldPosition="0">
        <references count="15">
          <reference field="0" count="1" selected="0">
            <x v="3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28"/>
          </reference>
          <reference field="5" count="1" selected="0">
            <x v="6"/>
          </reference>
          <reference field="6" count="1" selected="0">
            <x v="0"/>
          </reference>
          <reference field="8" count="1" selected="0">
            <x v="17"/>
          </reference>
          <reference field="9" count="1" selected="0">
            <x v="126"/>
          </reference>
          <reference field="10" count="1" selected="0">
            <x v="124"/>
          </reference>
          <reference field="12" count="1" selected="0">
            <x v="3"/>
          </reference>
          <reference field="13" count="1" selected="0">
            <x v="105"/>
          </reference>
          <reference field="14" count="1">
            <x v="100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3"/>
          </reference>
        </references>
      </pivotArea>
    </format>
    <format dxfId="7650">
      <pivotArea dataOnly="0" labelOnly="1" outline="0" fieldPosition="0">
        <references count="15">
          <reference field="0" count="1" selected="0">
            <x v="3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9"/>
          </reference>
          <reference field="5" count="1" selected="0">
            <x v="19"/>
          </reference>
          <reference field="6" count="1" selected="0">
            <x v="0"/>
          </reference>
          <reference field="8" count="1" selected="0">
            <x v="61"/>
          </reference>
          <reference field="9" count="1" selected="0">
            <x v="72"/>
          </reference>
          <reference field="10" count="1" selected="0">
            <x v="71"/>
          </reference>
          <reference field="12" count="1" selected="0">
            <x v="4"/>
          </reference>
          <reference field="13" count="1" selected="0">
            <x v="61"/>
          </reference>
          <reference field="14" count="1">
            <x v="56"/>
          </reference>
          <reference field="20" count="1" selected="0">
            <x v="1"/>
          </reference>
          <reference field="21" count="1" selected="0">
            <x v="6"/>
          </reference>
          <reference field="22" count="1" selected="0">
            <x v="23"/>
          </reference>
        </references>
      </pivotArea>
    </format>
    <format dxfId="7648">
      <pivotArea dataOnly="0" labelOnly="1" outline="0" fieldPosition="0">
        <references count="15">
          <reference field="0" count="1" selected="0">
            <x v="3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20"/>
          </reference>
          <reference field="6" count="1" selected="0">
            <x v="0"/>
          </reference>
          <reference field="8" count="1" selected="0">
            <x v="51"/>
          </reference>
          <reference field="9" count="1" selected="0">
            <x v="73"/>
          </reference>
          <reference field="10" count="1" selected="0">
            <x v="72"/>
          </reference>
          <reference field="12" count="1" selected="0">
            <x v="2"/>
          </reference>
          <reference field="13" count="1" selected="0">
            <x v="62"/>
          </reference>
          <reference field="14" count="1">
            <x v="57"/>
          </reference>
          <reference field="20" count="1" selected="0">
            <x v="1"/>
          </reference>
          <reference field="21" count="1" selected="0">
            <x v="7"/>
          </reference>
          <reference field="22" count="1" selected="0">
            <x v="24"/>
          </reference>
        </references>
      </pivotArea>
    </format>
    <format dxfId="7646">
      <pivotArea dataOnly="0" labelOnly="1" outline="0" fieldPosition="0">
        <references count="15">
          <reference field="0" count="1" selected="0">
            <x v="3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7"/>
          </reference>
          <reference field="6" count="1" selected="0">
            <x v="0"/>
          </reference>
          <reference field="8" count="1" selected="0">
            <x v="20"/>
          </reference>
          <reference field="9" count="1" selected="0">
            <x v="75"/>
          </reference>
          <reference field="10" count="1" selected="0">
            <x v="74"/>
          </reference>
          <reference field="12" count="1" selected="0">
            <x v="5"/>
          </reference>
          <reference field="13" count="1" selected="0">
            <x v="64"/>
          </reference>
          <reference field="14" count="1">
            <x v="59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49"/>
          </reference>
        </references>
      </pivotArea>
    </format>
    <format dxfId="7644">
      <pivotArea dataOnly="0" labelOnly="1" outline="0" fieldPosition="0">
        <references count="15">
          <reference field="0" count="1" selected="0">
            <x v="3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40"/>
          </reference>
          <reference field="5" count="1" selected="0">
            <x v="4"/>
          </reference>
          <reference field="6" count="1" selected="0">
            <x v="0"/>
          </reference>
          <reference field="8" count="1" selected="0">
            <x v="6"/>
          </reference>
          <reference field="9" count="1" selected="0">
            <x v="77"/>
          </reference>
          <reference field="10" count="1" selected="0">
            <x v="76"/>
          </reference>
          <reference field="12" count="1" selected="0">
            <x v="4"/>
          </reference>
          <reference field="13" count="1" selected="0">
            <x v="66"/>
          </reference>
          <reference field="14" count="1">
            <x v="6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8"/>
          </reference>
        </references>
      </pivotArea>
    </format>
    <format dxfId="7642">
      <pivotArea dataOnly="0" labelOnly="1" outline="0" fieldPosition="0">
        <references count="15">
          <reference field="0" count="1" selected="0">
            <x v="3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5"/>
          </reference>
          <reference field="6" count="1" selected="0">
            <x v="0"/>
          </reference>
          <reference field="8" count="1" selected="0">
            <x v="1"/>
          </reference>
          <reference field="9" count="1" selected="0">
            <x v="78"/>
          </reference>
          <reference field="10" count="1" selected="0">
            <x v="77"/>
          </reference>
          <reference field="12" count="1" selected="0">
            <x v="1"/>
          </reference>
          <reference field="13" count="1" selected="0">
            <x v="56"/>
          </reference>
          <reference field="14" count="1">
            <x v="51"/>
          </reference>
          <reference field="20" count="1" selected="0">
            <x v="1"/>
          </reference>
          <reference field="21" count="1" selected="0">
            <x v="14"/>
          </reference>
          <reference field="22" count="1" selected="0">
            <x v="39"/>
          </reference>
        </references>
      </pivotArea>
    </format>
    <format dxfId="7640">
      <pivotArea dataOnly="0" labelOnly="1" outline="0" fieldPosition="0">
        <references count="15">
          <reference field="0" count="1" selected="0">
            <x v="4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2"/>
          </reference>
          <reference field="6" count="1" selected="0">
            <x v="0"/>
          </reference>
          <reference field="8" count="1" selected="0">
            <x v="40"/>
          </reference>
          <reference field="9" count="1" selected="0">
            <x v="85"/>
          </reference>
          <reference field="10" count="1" selected="0">
            <x v="84"/>
          </reference>
          <reference field="12" count="1" selected="0">
            <x v="5"/>
          </reference>
          <reference field="13" count="1" selected="0">
            <x v="73"/>
          </reference>
          <reference field="14" count="1">
            <x v="68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7638">
      <pivotArea dataOnly="0" labelOnly="1" outline="0" fieldPosition="0">
        <references count="15">
          <reference field="0" count="1" selected="0">
            <x v="41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0"/>
          </reference>
          <reference field="5" count="1" selected="0">
            <x v="3"/>
          </reference>
          <reference field="6" count="1" selected="0">
            <x v="0"/>
          </reference>
          <reference field="8" count="1" selected="0">
            <x v="37"/>
          </reference>
          <reference field="9" count="1" selected="0">
            <x v="86"/>
          </reference>
          <reference field="10" count="1" selected="0">
            <x v="85"/>
          </reference>
          <reference field="12" count="1" selected="0">
            <x v="3"/>
          </reference>
          <reference field="13" count="1" selected="0">
            <x v="74"/>
          </reference>
          <reference field="14" count="1">
            <x v="69"/>
          </reference>
          <reference field="20" count="1" selected="0">
            <x v="1"/>
          </reference>
          <reference field="21" count="1" selected="0">
            <x v="17"/>
          </reference>
          <reference field="22" count="1" selected="0">
            <x v="12"/>
          </reference>
        </references>
      </pivotArea>
    </format>
    <format dxfId="7636">
      <pivotArea dataOnly="0" labelOnly="1" outline="0" fieldPosition="0">
        <references count="15">
          <reference field="0" count="1" selected="0">
            <x v="42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1"/>
          </reference>
          <reference field="5" count="1" selected="0">
            <x v="26"/>
          </reference>
          <reference field="6" count="1" selected="0">
            <x v="0"/>
          </reference>
          <reference field="8" count="1" selected="0">
            <x v="0"/>
          </reference>
          <reference field="9" count="1" selected="0">
            <x v="90"/>
          </reference>
          <reference field="10" count="1" selected="0">
            <x v="89"/>
          </reference>
          <reference field="12" count="1" selected="0">
            <x v="3"/>
          </reference>
          <reference field="13" count="1" selected="0">
            <x v="77"/>
          </reference>
          <reference field="14" count="1">
            <x v="72"/>
          </reference>
          <reference field="20" count="1" selected="0">
            <x v="1"/>
          </reference>
          <reference field="21" count="1" selected="0">
            <x v="21"/>
          </reference>
          <reference field="22" count="1" selected="0">
            <x v="32"/>
          </reference>
        </references>
      </pivotArea>
    </format>
    <format dxfId="7634">
      <pivotArea dataOnly="0" labelOnly="1" outline="0" fieldPosition="0">
        <references count="15">
          <reference field="0" count="1" selected="0">
            <x v="4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12"/>
          </reference>
          <reference field="6" count="1" selected="0">
            <x v="0"/>
          </reference>
          <reference field="8" count="1" selected="0">
            <x v="56"/>
          </reference>
          <reference field="9" count="1" selected="0">
            <x v="95"/>
          </reference>
          <reference field="10" count="1" selected="0">
            <x v="94"/>
          </reference>
          <reference field="12" count="1" selected="0">
            <x v="6"/>
          </reference>
          <reference field="13" count="1" selected="0">
            <x v="82"/>
          </reference>
          <reference field="14" count="1">
            <x v="77"/>
          </reference>
          <reference field="20" count="1" selected="0">
            <x v="1"/>
          </reference>
          <reference field="21" count="1" selected="0">
            <x v="33"/>
          </reference>
          <reference field="22" count="1" selected="0">
            <x v="14"/>
          </reference>
        </references>
      </pivotArea>
    </format>
    <format dxfId="7632">
      <pivotArea dataOnly="0" labelOnly="1" outline="0" fieldPosition="0">
        <references count="15">
          <reference field="0" count="1" selected="0">
            <x v="44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0"/>
          </reference>
          <reference field="6" count="1" selected="0">
            <x v="0"/>
          </reference>
          <reference field="8" count="1" selected="0">
            <x v="15"/>
          </reference>
          <reference field="9" count="1" selected="0">
            <x v="68"/>
          </reference>
          <reference field="10" count="1" selected="0">
            <x v="67"/>
          </reference>
          <reference field="12" count="1" selected="0">
            <x v="3"/>
          </reference>
          <reference field="13" count="1" selected="0">
            <x v="56"/>
          </reference>
          <reference field="14" count="1">
            <x v="51"/>
          </reference>
          <reference field="20" count="1" selected="0">
            <x v="1"/>
          </reference>
          <reference field="21" count="1" selected="0">
            <x v="1"/>
          </reference>
          <reference field="22" count="1" selected="0">
            <x v="34"/>
          </reference>
        </references>
      </pivotArea>
    </format>
    <format dxfId="7630">
      <pivotArea dataOnly="0" labelOnly="1" outline="0" fieldPosition="0">
        <references count="15">
          <reference field="0" count="1" selected="0">
            <x v="4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5"/>
          </reference>
          <reference field="5" count="1" selected="0">
            <x v="57"/>
          </reference>
          <reference field="6" count="1" selected="0">
            <x v="6"/>
          </reference>
          <reference field="8" count="1" selected="0">
            <x v="36"/>
          </reference>
          <reference field="9" count="1" selected="0">
            <x v="81"/>
          </reference>
          <reference field="10" count="1" selected="0">
            <x v="80"/>
          </reference>
          <reference field="12" count="1" selected="0">
            <x v="3"/>
          </reference>
          <reference field="13" count="1" selected="0">
            <x v="69"/>
          </reference>
          <reference field="14" count="1">
            <x v="64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16"/>
          </reference>
        </references>
      </pivotArea>
    </format>
    <format dxfId="7628">
      <pivotArea dataOnly="0" labelOnly="1" outline="0" fieldPosition="0">
        <references count="15">
          <reference field="0" count="1" selected="0">
            <x v="4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  <reference field="5" count="1" selected="0">
            <x v="62"/>
          </reference>
          <reference field="6" count="1" selected="0">
            <x v="4"/>
          </reference>
          <reference field="8" count="1" selected="0">
            <x v="58"/>
          </reference>
          <reference field="9" count="1" selected="0">
            <x v="82"/>
          </reference>
          <reference field="10" count="1" selected="0">
            <x v="81"/>
          </reference>
          <reference field="12" count="1" selected="0">
            <x v="5"/>
          </reference>
          <reference field="13" count="1" selected="0">
            <x v="70"/>
          </reference>
          <reference field="14" count="1">
            <x v="65"/>
          </reference>
          <reference field="20" count="1" selected="0">
            <x v="1"/>
          </reference>
          <reference field="21" count="1" selected="0">
            <x v="15"/>
          </reference>
          <reference field="22" count="1" selected="0">
            <x v="30"/>
          </reference>
        </references>
      </pivotArea>
    </format>
    <format dxfId="7626">
      <pivotArea dataOnly="0" labelOnly="1" outline="0" fieldPosition="0">
        <references count="15">
          <reference field="0" count="1" selected="0">
            <x v="47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43"/>
          </reference>
          <reference field="6" count="1" selected="0">
            <x v="0"/>
          </reference>
          <reference field="8" count="1" selected="0">
            <x v="52"/>
          </reference>
          <reference field="9" count="1" selected="0">
            <x v="66"/>
          </reference>
          <reference field="10" count="1" selected="0">
            <x v="65"/>
          </reference>
          <reference field="12" count="1" selected="0">
            <x v="6"/>
          </reference>
          <reference field="13" count="1" selected="0">
            <x v="56"/>
          </reference>
          <reference field="14" count="1">
            <x v="51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7624">
      <pivotArea dataOnly="0" labelOnly="1" outline="0" fieldPosition="0">
        <references count="15">
          <reference field="0" count="1" selected="0">
            <x v="4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39"/>
          </reference>
          <reference field="6" count="1" selected="0">
            <x v="0"/>
          </reference>
          <reference field="8" count="1" selected="0">
            <x v="31"/>
          </reference>
          <reference field="9" count="1" selected="0">
            <x v="87"/>
          </reference>
          <reference field="10" count="1" selected="0">
            <x v="86"/>
          </reference>
          <reference field="12" count="1" selected="0">
            <x v="3"/>
          </reference>
          <reference field="13" count="1" selected="0">
            <x v="75"/>
          </reference>
          <reference field="14" count="1">
            <x v="70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7622">
      <pivotArea dataOnly="0" labelOnly="1" outline="0" fieldPosition="0">
        <references count="15">
          <reference field="0" count="1" selected="0">
            <x v="4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2"/>
          </reference>
          <reference field="6" count="1" selected="0">
            <x v="0"/>
          </reference>
          <reference field="8" count="1" selected="0">
            <x v="28"/>
          </reference>
          <reference field="9" count="1" selected="0">
            <x v="88"/>
          </reference>
          <reference field="10" count="1" selected="0">
            <x v="87"/>
          </reference>
          <reference field="12" count="1" selected="0">
            <x v="4"/>
          </reference>
          <reference field="13" count="1" selected="0">
            <x v="76"/>
          </reference>
          <reference field="14" count="1">
            <x v="71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0"/>
          </reference>
        </references>
      </pivotArea>
    </format>
    <format dxfId="7620">
      <pivotArea dataOnly="0" labelOnly="1" outline="0" fieldPosition="0">
        <references count="15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41"/>
          </reference>
          <reference field="6" count="1" selected="0">
            <x v="0"/>
          </reference>
          <reference field="8" count="1" selected="0">
            <x v="7"/>
          </reference>
          <reference field="9" count="1" selected="0">
            <x v="89"/>
          </reference>
          <reference field="10" count="1" selected="0">
            <x v="88"/>
          </reference>
          <reference field="12" count="1" selected="0">
            <x v="3"/>
          </reference>
          <reference field="13" count="1" selected="0">
            <x v="56"/>
          </reference>
          <reference field="14" count="1">
            <x v="51"/>
          </reference>
          <reference field="20" count="1" selected="0">
            <x v="1"/>
          </reference>
          <reference field="21" count="1" selected="0">
            <x v="18"/>
          </reference>
          <reference field="22" count="1" selected="0">
            <x v="41"/>
          </reference>
        </references>
      </pivotArea>
    </format>
    <format dxfId="7618">
      <pivotArea dataOnly="0" labelOnly="1" outline="0" fieldPosition="0">
        <references count="15">
          <reference field="0" count="1" selected="0">
            <x v="51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8"/>
          </reference>
          <reference field="6" count="1" selected="0">
            <x v="4"/>
          </reference>
          <reference field="8" count="1" selected="0">
            <x v="38"/>
          </reference>
          <reference field="9" count="1" selected="0">
            <x v="111"/>
          </reference>
          <reference field="10" count="1" selected="0">
            <x v="109"/>
          </reference>
          <reference field="12" count="1" selected="0">
            <x v="3"/>
          </reference>
          <reference field="13" count="1" selected="0">
            <x v="91"/>
          </reference>
          <reference field="14" count="1">
            <x v="86"/>
          </reference>
          <reference field="20" count="1" selected="0">
            <x v="4"/>
          </reference>
          <reference field="21" count="1" selected="0">
            <x v="8"/>
          </reference>
          <reference field="22" count="1" selected="0">
            <x v="58"/>
          </reference>
        </references>
      </pivotArea>
    </format>
    <format dxfId="7616">
      <pivotArea dataOnly="0" labelOnly="1" outline="0" fieldPosition="0">
        <references count="15">
          <reference field="0" count="1" selected="0">
            <x v="5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  <reference field="5" count="1" selected="0">
            <x v="59"/>
          </reference>
          <reference field="6" count="1" selected="0">
            <x v="4"/>
          </reference>
          <reference field="8" count="1" selected="0">
            <x v="22"/>
          </reference>
          <reference field="9" count="1" selected="0">
            <x v="112"/>
          </reference>
          <reference field="10" count="1" selected="0">
            <x v="110"/>
          </reference>
          <reference field="12" count="1" selected="0">
            <x v="2"/>
          </reference>
          <reference field="13" count="1" selected="0">
            <x v="92"/>
          </reference>
          <reference field="14" count="1">
            <x v="87"/>
          </reference>
          <reference field="20" count="1" selected="0">
            <x v="4"/>
          </reference>
          <reference field="21" count="1" selected="0">
            <x v="9"/>
          </reference>
          <reference field="22" count="1" selected="0">
            <x v="59"/>
          </reference>
        </references>
      </pivotArea>
    </format>
    <format dxfId="7614">
      <pivotArea dataOnly="0" labelOnly="1" outline="0" fieldPosition="0">
        <references count="15">
          <reference field="0" count="1" selected="0">
            <x v="53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31"/>
          </reference>
          <reference field="6" count="1" selected="0">
            <x v="0"/>
          </reference>
          <reference field="8" count="1" selected="0">
            <x v="23"/>
          </reference>
          <reference field="9" count="1" selected="0">
            <x v="117"/>
          </reference>
          <reference field="10" count="1" selected="0">
            <x v="115"/>
          </reference>
          <reference field="12" count="1" selected="0">
            <x v="3"/>
          </reference>
          <reference field="13" count="1" selected="0">
            <x v="96"/>
          </reference>
          <reference field="14" count="1">
            <x v="91"/>
          </reference>
          <reference field="20" count="1" selected="0">
            <x v="4"/>
          </reference>
          <reference field="21" count="1" selected="0">
            <x v="24"/>
          </reference>
          <reference field="22" count="1" selected="0">
            <x v="20"/>
          </reference>
        </references>
      </pivotArea>
    </format>
    <format dxfId="7612">
      <pivotArea dataOnly="0" labelOnly="1" outline="0" fieldPosition="0">
        <references count="15">
          <reference field="0" count="1" selected="0">
            <x v="54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21"/>
          </reference>
          <reference field="5" count="1" selected="0">
            <x v="61"/>
          </reference>
          <reference field="6" count="1" selected="0">
            <x v="4"/>
          </reference>
          <reference field="8" count="1" selected="0">
            <x v="50"/>
          </reference>
          <reference field="9" count="1" selected="0">
            <x v="118"/>
          </reference>
          <reference field="10" count="1" selected="0">
            <x v="116"/>
          </reference>
          <reference field="12" count="1" selected="0">
            <x v="2"/>
          </reference>
          <reference field="13" count="1" selected="0">
            <x v="97"/>
          </reference>
          <reference field="14" count="1">
            <x v="92"/>
          </reference>
          <reference field="20" count="1" selected="0">
            <x v="4"/>
          </reference>
          <reference field="21" count="1" selected="0">
            <x v="26"/>
          </reference>
          <reference field="22" count="1" selected="0">
            <x v="57"/>
          </reference>
        </references>
      </pivotArea>
    </format>
    <format dxfId="7610">
      <pivotArea dataOnly="0" labelOnly="1" outline="0" fieldPosition="0">
        <references count="15">
          <reference field="0" count="1" selected="0">
            <x v="55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5"/>
          </reference>
          <reference field="5" count="1" selected="0">
            <x v="49"/>
          </reference>
          <reference field="6" count="1" selected="0">
            <x v="0"/>
          </reference>
          <reference field="8" count="1" selected="0">
            <x v="9"/>
          </reference>
          <reference field="9" count="1" selected="0">
            <x v="102"/>
          </reference>
          <reference field="10" count="1" selected="0">
            <x v="100"/>
          </reference>
          <reference field="12" count="1" selected="0">
            <x v="4"/>
          </reference>
          <reference field="13" count="1" selected="0">
            <x v="86"/>
          </reference>
          <reference field="14" count="1">
            <x v="80"/>
          </reference>
          <reference field="20" count="1" selected="0">
            <x v="3"/>
          </reference>
          <reference field="21" count="1" selected="0">
            <x v="27"/>
          </reference>
          <reference field="22" count="1" selected="0">
            <x v="50"/>
          </reference>
        </references>
      </pivotArea>
    </format>
    <format dxfId="7608">
      <pivotArea dataOnly="0" labelOnly="1" outline="0" fieldPosition="0">
        <references count="15">
          <reference field="0" count="1" selected="0">
            <x v="56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6"/>
          </reference>
          <reference field="5" count="1" selected="0">
            <x v="45"/>
          </reference>
          <reference field="6" count="1" selected="0">
            <x v="0"/>
          </reference>
          <reference field="8" count="1" selected="0">
            <x v="66"/>
          </reference>
          <reference field="9" count="1" selected="0">
            <x v="104"/>
          </reference>
          <reference field="10" count="1" selected="0">
            <x v="102"/>
          </reference>
          <reference field="12" count="1" selected="0">
            <x v="2"/>
          </reference>
          <reference field="13" count="1" selected="0">
            <x v="56"/>
          </reference>
          <reference field="14" count="1">
            <x v="51"/>
          </reference>
          <reference field="20" count="1" selected="0">
            <x v="3"/>
          </reference>
          <reference field="21" count="1" selected="0">
            <x v="31"/>
          </reference>
          <reference field="22" count="1" selected="0">
            <x v="47"/>
          </reference>
        </references>
      </pivotArea>
    </format>
    <format dxfId="7606">
      <pivotArea dataOnly="0" labelOnly="1" outline="0" fieldPosition="0">
        <references count="15">
          <reference field="0" count="1" selected="0">
            <x v="57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2"/>
          </reference>
          <reference field="5" count="1" selected="0">
            <x v="55"/>
          </reference>
          <reference field="6" count="1" selected="0">
            <x v="6"/>
          </reference>
          <reference field="8" count="1" selected="0">
            <x v="11"/>
          </reference>
          <reference field="9" count="1" selected="0">
            <x v="119"/>
          </reference>
          <reference field="10" count="1" selected="0">
            <x v="117"/>
          </reference>
          <reference field="12" count="1" selected="0">
            <x v="6"/>
          </reference>
          <reference field="13" count="1" selected="0">
            <x v="98"/>
          </reference>
          <reference field="14" count="1">
            <x v="93"/>
          </reference>
          <reference field="20" count="1" selected="0">
            <x v="4"/>
          </reference>
          <reference field="21" count="1" selected="0">
            <x v="32"/>
          </reference>
          <reference field="22" count="1" selected="0">
            <x v="9"/>
          </reference>
        </references>
      </pivotArea>
    </format>
    <format dxfId="7604">
      <pivotArea dataOnly="0" labelOnly="1" outline="0" fieldPosition="0">
        <references count="15">
          <reference field="0" count="1" selected="0">
            <x v="58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37"/>
          </reference>
          <reference field="6" count="1" selected="0">
            <x v="0"/>
          </reference>
          <reference field="8" count="1" selected="0">
            <x v="39"/>
          </reference>
          <reference field="9" count="1" selected="0">
            <x v="107"/>
          </reference>
          <reference field="10" count="1" selected="0">
            <x v="105"/>
          </reference>
          <reference field="12" count="1" selected="0">
            <x v="4"/>
          </reference>
          <reference field="13" count="1" selected="0">
            <x v="88"/>
          </reference>
          <reference field="14" count="1">
            <x v="83"/>
          </reference>
          <reference field="20" count="1" selected="0">
            <x v="3"/>
          </reference>
          <reference field="21" count="1" selected="0">
            <x v="35"/>
          </reference>
          <reference field="22" count="1" selected="0">
            <x v="42"/>
          </reference>
        </references>
      </pivotArea>
    </format>
    <format dxfId="7602">
      <pivotArea dataOnly="0" labelOnly="1" outline="0" fieldPosition="0">
        <references count="15">
          <reference field="0" count="1" selected="0">
            <x v="59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  <reference field="5" count="1" selected="0">
            <x v="56"/>
          </reference>
          <reference field="6" count="1" selected="0">
            <x v="6"/>
          </reference>
          <reference field="8" count="1" selected="0">
            <x v="44"/>
          </reference>
          <reference field="9" count="1" selected="0">
            <x v="101"/>
          </reference>
          <reference field="10" count="1" selected="0">
            <x v="65"/>
          </reference>
          <reference field="12" count="1" selected="0">
            <x v="6"/>
          </reference>
          <reference field="13" count="1" selected="0">
            <x v="56"/>
          </reference>
          <reference field="14" count="1">
            <x v="51"/>
          </reference>
          <reference field="20" count="1" selected="0">
            <x v="3"/>
          </reference>
          <reference field="21" count="1" selected="0">
            <x v="23"/>
          </reference>
          <reference field="22" count="1" selected="0">
            <x v="10"/>
          </reference>
        </references>
      </pivotArea>
    </format>
    <format dxfId="7600">
      <pivotArea dataOnly="0" labelOnly="1" outline="0" fieldPosition="0">
        <references count="15">
          <reference field="0" count="1" selected="0">
            <x v="60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18"/>
          </reference>
          <reference field="5" count="1" selected="0">
            <x v="40"/>
          </reference>
          <reference field="6" count="1" selected="0">
            <x v="0"/>
          </reference>
          <reference field="8" count="1" selected="0">
            <x v="34"/>
          </reference>
          <reference field="9" count="1" selected="0">
            <x v="110"/>
          </reference>
          <reference field="10" count="1" selected="0">
            <x v="108"/>
          </reference>
          <reference field="12" count="1" selected="0">
            <x v="5"/>
          </reference>
          <reference field="13" count="1" selected="0">
            <x v="90"/>
          </reference>
          <reference field="14" count="1">
            <x v="85"/>
          </reference>
          <reference field="20" count="1" selected="0">
            <x v="3"/>
          </reference>
          <reference field="21" count="1" selected="0">
            <x v="39"/>
          </reference>
          <reference field="22" count="1" selected="0">
            <x v="44"/>
          </reference>
        </references>
      </pivotArea>
    </format>
    <format dxfId="7598">
      <pivotArea dataOnly="0" labelOnly="1" outline="0" fieldPosition="0">
        <references count="15">
          <reference field="0" count="1" selected="0">
            <x v="61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7"/>
          </reference>
          <reference field="5" count="1" selected="0">
            <x v="7"/>
          </reference>
          <reference field="6" count="1" selected="0">
            <x v="0"/>
          </reference>
          <reference field="8" count="1" selected="0">
            <x v="12"/>
          </reference>
          <reference field="9" count="1" selected="0">
            <x v="128"/>
          </reference>
          <reference field="10" count="1" selected="0">
            <x v="126"/>
          </reference>
          <reference field="12" count="1" selected="0">
            <x v="3"/>
          </reference>
          <reference field="13" count="1" selected="0">
            <x v="107"/>
          </reference>
          <reference field="14" count="1">
            <x v="102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4"/>
          </reference>
        </references>
      </pivotArea>
    </format>
    <format dxfId="7596">
      <pivotArea dataOnly="0" labelOnly="1" outline="0" fieldPosition="0">
        <references count="15">
          <reference field="0" count="1" selected="0">
            <x v="62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8"/>
          </reference>
          <reference field="6" count="1" selected="0">
            <x v="0"/>
          </reference>
          <reference field="8" count="1" selected="0">
            <x v="14"/>
          </reference>
          <reference field="9" count="1" selected="0">
            <x v="129"/>
          </reference>
          <reference field="10" count="1" selected="0">
            <x v="127"/>
          </reference>
          <reference field="12" count="1" selected="0">
            <x v="4"/>
          </reference>
          <reference field="13" count="1" selected="0">
            <x v="108"/>
          </reference>
          <reference field="14" count="1">
            <x v="103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5"/>
          </reference>
        </references>
      </pivotArea>
    </format>
    <format dxfId="7594">
      <pivotArea dataOnly="0" labelOnly="1" outline="0" fieldPosition="0">
        <references count="15">
          <reference field="0" count="1" selected="0">
            <x v="6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9"/>
          </reference>
          <reference field="6" count="1" selected="0">
            <x v="0"/>
          </reference>
          <reference field="8" count="1" selected="0">
            <x v="13"/>
          </reference>
          <reference field="9" count="1" selected="0">
            <x v="130"/>
          </reference>
          <reference field="10" count="1" selected="0">
            <x v="128"/>
          </reference>
          <reference field="12" count="1" selected="0">
            <x v="4"/>
          </reference>
          <reference field="13" count="1" selected="0">
            <x v="109"/>
          </reference>
          <reference field="14" count="1">
            <x v="104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0"/>
          </reference>
        </references>
      </pivotArea>
    </format>
    <format dxfId="7592">
      <pivotArea dataOnly="0" labelOnly="1" outline="0" fieldPosition="0">
        <references count="15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38"/>
          </reference>
          <reference field="5" count="1" selected="0">
            <x v="10"/>
          </reference>
          <reference field="6" count="1" selected="0">
            <x v="0"/>
          </reference>
          <reference field="8" count="1" selected="0">
            <x v="10"/>
          </reference>
          <reference field="9" count="1" selected="0">
            <x v="131"/>
          </reference>
          <reference field="10" count="1" selected="0">
            <x v="129"/>
          </reference>
          <reference field="12" count="1" selected="0">
            <x v="4"/>
          </reference>
          <reference field="13" count="1" selected="0">
            <x v="110"/>
          </reference>
          <reference field="14" count="1">
            <x v="105"/>
          </reference>
          <reference field="20" count="1" selected="0">
            <x v="2"/>
          </reference>
          <reference field="21" count="1" selected="0">
            <x v="30"/>
          </reference>
          <reference field="22" count="1" selected="0">
            <x v="1"/>
          </reference>
        </references>
      </pivotArea>
    </format>
    <format dxfId="7590">
      <pivotArea dataOnly="0" labelOnly="1" outline="0" fieldPosition="0">
        <references count="15">
          <reference field="0" count="1" selected="0">
            <x v="65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9"/>
          </reference>
          <reference field="5" count="1" selected="0">
            <x v="60"/>
          </reference>
          <reference field="6" count="1" selected="0">
            <x v="4"/>
          </reference>
          <reference field="8" count="1" selected="0">
            <x v="41"/>
          </reference>
          <reference field="9" count="1" selected="0">
            <x v="125"/>
          </reference>
          <reference field="10" count="1" selected="0">
            <x v="123"/>
          </reference>
          <reference field="12" count="1" selected="0">
            <x v="3"/>
          </reference>
          <reference field="13" count="1" selected="0">
            <x v="104"/>
          </reference>
          <reference field="14" count="1">
            <x v="99"/>
          </reference>
          <reference field="20" count="1" selected="0">
            <x v="2"/>
          </reference>
          <reference field="21" count="1" selected="0">
            <x v="13"/>
          </reference>
          <reference field="22" count="1" selected="0">
            <x v="17"/>
          </reference>
        </references>
      </pivotArea>
    </format>
    <format dxfId="7588">
      <pivotArea dataOnly="0" labelOnly="1" outline="0" fieldPosition="0">
        <references count="15">
          <reference field="0" count="1" selected="0">
            <x v="66"/>
          </reference>
          <reference field="1" count="1" selected="0">
            <x v="0"/>
          </reference>
          <reference field="3" count="1" selected="0">
            <x v="1"/>
          </reference>
          <reference field="4" count="1" selected="0">
            <x v="22"/>
          </reference>
          <reference field="5" count="1" selected="0">
            <x v="50"/>
          </reference>
          <reference field="6" count="1" selected="0">
            <x v="0"/>
          </reference>
          <reference field="8" count="1" selected="0">
            <x v="65"/>
          </reference>
          <reference field="9" count="1" selected="0">
            <x v="98"/>
          </reference>
          <reference field="10" count="1" selected="0">
            <x v="97"/>
          </reference>
          <reference field="12" count="1" selected="0">
            <x v="3"/>
          </reference>
          <reference field="13" count="1" selected="0">
            <x v="56"/>
          </reference>
          <reference field="14" count="1">
            <x v="51"/>
          </reference>
          <reference field="20" count="1" selected="0">
            <x v="3"/>
          </reference>
          <reference field="21" count="1" selected="0">
            <x v="5"/>
          </reference>
          <reference field="22" count="1" selected="0">
            <x v="53"/>
          </reference>
        </references>
      </pivotArea>
    </format>
    <format dxfId="68">
      <pivotArea field="5" type="button" dataOnly="0" labelOnly="1" outline="0" axis="axisRow" fieldPosition="1"/>
    </format>
    <format dxfId="67">
      <pivotArea dataOnly="0" labelOnly="1" outline="0" fieldPosition="0">
        <references count="2">
          <reference field="0" count="1" selected="0">
            <x v="0"/>
          </reference>
          <reference field="5" count="1">
            <x v="44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1"/>
          </reference>
          <reference field="5" count="1">
            <x v="46"/>
          </reference>
        </references>
      </pivotArea>
    </format>
    <format dxfId="65">
      <pivotArea dataOnly="0" labelOnly="1" outline="0" fieldPosition="0">
        <references count="2">
          <reference field="0" count="1" selected="0">
            <x v="2"/>
          </reference>
          <reference field="5" count="1">
            <x v="48"/>
          </reference>
        </references>
      </pivotArea>
    </format>
    <format dxfId="64">
      <pivotArea dataOnly="0" labelOnly="1" outline="0" fieldPosition="0">
        <references count="2">
          <reference field="0" count="1" selected="0">
            <x v="3"/>
          </reference>
          <reference field="5" count="1">
            <x v="11"/>
          </reference>
        </references>
      </pivotArea>
    </format>
    <format dxfId="63">
      <pivotArea dataOnly="0" labelOnly="1" outline="0" fieldPosition="0">
        <references count="2">
          <reference field="0" count="1" selected="0">
            <x v="4"/>
          </reference>
          <reference field="5" count="1">
            <x v="17"/>
          </reference>
        </references>
      </pivotArea>
    </format>
    <format dxfId="62">
      <pivotArea dataOnly="0" labelOnly="1" outline="0" fieldPosition="0">
        <references count="2">
          <reference field="0" count="1" selected="0">
            <x v="5"/>
          </reference>
          <reference field="5" count="1">
            <x v="1"/>
          </reference>
        </references>
      </pivotArea>
    </format>
    <format dxfId="61">
      <pivotArea dataOnly="0" labelOnly="1" outline="0" fieldPosition="0">
        <references count="2">
          <reference field="0" count="1" selected="0">
            <x v="6"/>
          </reference>
          <reference field="5" count="1">
            <x v="33"/>
          </reference>
        </references>
      </pivotArea>
    </format>
    <format dxfId="60">
      <pivotArea dataOnly="0" labelOnly="1" outline="0" fieldPosition="0">
        <references count="2">
          <reference field="0" count="1" selected="0">
            <x v="7"/>
          </reference>
          <reference field="5" count="1">
            <x v="34"/>
          </reference>
        </references>
      </pivotArea>
    </format>
    <format dxfId="59">
      <pivotArea dataOnly="0" labelOnly="1" outline="0" fieldPosition="0">
        <references count="2">
          <reference field="0" count="1" selected="0">
            <x v="8"/>
          </reference>
          <reference field="5" count="1">
            <x v="5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9"/>
          </reference>
          <reference field="5" count="1">
            <x v="29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10"/>
          </reference>
          <reference field="5" count="1">
            <x v="27"/>
          </reference>
        </references>
      </pivotArea>
    </format>
    <format dxfId="56">
      <pivotArea dataOnly="0" labelOnly="1" outline="0" fieldPosition="0">
        <references count="2">
          <reference field="0" count="1" selected="0">
            <x v="11"/>
          </reference>
          <reference field="5" count="1">
            <x v="18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12"/>
          </reference>
          <reference field="5" count="1">
            <x v="16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13"/>
          </reference>
          <reference field="5" count="1">
            <x v="23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14"/>
          </reference>
          <reference field="5" count="1">
            <x v="24"/>
          </reference>
        </references>
      </pivotArea>
    </format>
    <format dxfId="52">
      <pivotArea dataOnly="0" labelOnly="1" outline="0" fieldPosition="0">
        <references count="2">
          <reference field="0" count="1" selected="0">
            <x v="15"/>
          </reference>
          <reference field="5" count="1">
            <x v="25"/>
          </reference>
        </references>
      </pivotArea>
    </format>
    <format dxfId="51">
      <pivotArea dataOnly="0" labelOnly="1" outline="0" fieldPosition="0">
        <references count="2">
          <reference field="0" count="1" selected="0">
            <x v="16"/>
          </reference>
          <reference field="5" count="1">
            <x v="21"/>
          </reference>
        </references>
      </pivotArea>
    </format>
    <format dxfId="50">
      <pivotArea dataOnly="0" labelOnly="1" outline="0" fieldPosition="0">
        <references count="2">
          <reference field="0" count="1" selected="0">
            <x v="17"/>
          </reference>
          <reference field="5" count="1">
            <x v="0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18"/>
          </reference>
          <reference field="5" count="1">
            <x v="51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19"/>
          </reference>
          <reference field="5" count="1">
            <x v="22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20"/>
          </reference>
          <reference field="5" count="1">
            <x v="54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21"/>
          </reference>
          <reference field="5" count="1">
            <x v="53"/>
          </reference>
        </references>
      </pivotArea>
    </format>
    <format dxfId="45">
      <pivotArea dataOnly="0" labelOnly="1" outline="0" fieldPosition="0">
        <references count="2">
          <reference field="0" count="1" selected="0">
            <x v="22"/>
          </reference>
          <reference field="5" count="1">
            <x v="13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23"/>
          </reference>
          <reference field="5" count="1">
            <x v="38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24"/>
          </reference>
          <reference field="5" count="1">
            <x v="32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25"/>
          </reference>
          <reference field="5" count="1">
            <x v="36"/>
          </reference>
        </references>
      </pivotArea>
    </format>
    <format dxfId="41">
      <pivotArea dataOnly="0" labelOnly="1" outline="0" fieldPosition="0">
        <references count="2">
          <reference field="0" count="1" selected="0">
            <x v="26"/>
          </reference>
          <reference field="5" count="1">
            <x v="15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27"/>
          </reference>
          <reference field="5" count="1">
            <x v="28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28"/>
          </reference>
          <reference field="5" count="1">
            <x v="14"/>
          </reference>
        </references>
      </pivotArea>
    </format>
    <format dxfId="38">
      <pivotArea dataOnly="0" labelOnly="1" outline="0" fieldPosition="0">
        <references count="2">
          <reference field="0" count="1" selected="0">
            <x v="29"/>
          </reference>
          <reference field="5" count="1">
            <x v="52"/>
          </reference>
        </references>
      </pivotArea>
    </format>
    <format dxfId="37">
      <pivotArea dataOnly="0" labelOnly="1" outline="0" fieldPosition="0">
        <references count="2">
          <reference field="0" count="1" selected="0">
            <x v="30"/>
          </reference>
          <reference field="5" count="1">
            <x v="63"/>
          </reference>
        </references>
      </pivotArea>
    </format>
    <format dxfId="36">
      <pivotArea dataOnly="0" labelOnly="1" outline="0" fieldPosition="0">
        <references count="2">
          <reference field="0" count="1" selected="0">
            <x v="31"/>
          </reference>
          <reference field="5" count="1">
            <x v="64"/>
          </reference>
        </references>
      </pivotArea>
    </format>
    <format dxfId="35">
      <pivotArea dataOnly="0" labelOnly="1" outline="0" fieldPosition="0">
        <references count="2">
          <reference field="0" count="1" selected="0">
            <x v="32"/>
          </reference>
          <reference field="5" count="1">
            <x v="65"/>
          </reference>
        </references>
      </pivotArea>
    </format>
    <format dxfId="34">
      <pivotArea dataOnly="0" labelOnly="1" outline="0" fieldPosition="0">
        <references count="2">
          <reference field="0" count="1" selected="0">
            <x v="33"/>
          </reference>
          <reference field="5" count="1">
            <x v="66"/>
          </reference>
        </references>
      </pivotArea>
    </format>
    <format dxfId="33">
      <pivotArea dataOnly="0" labelOnly="1" outline="0" fieldPosition="0">
        <references count="2">
          <reference field="0" count="1" selected="0">
            <x v="34"/>
          </reference>
          <reference field="5" count="1">
            <x v="6"/>
          </reference>
        </references>
      </pivotArea>
    </format>
    <format dxfId="32">
      <pivotArea dataOnly="0" labelOnly="1" outline="0" fieldPosition="0">
        <references count="2">
          <reference field="0" count="1" selected="0">
            <x v="35"/>
          </reference>
          <reference field="5" count="1">
            <x v="19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36"/>
          </reference>
          <reference field="5" count="1">
            <x v="20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37"/>
          </reference>
          <reference field="5" count="1">
            <x v="47"/>
          </reference>
        </references>
      </pivotArea>
    </format>
    <format dxfId="29">
      <pivotArea dataOnly="0" labelOnly="1" outline="0" fieldPosition="0">
        <references count="2">
          <reference field="0" count="1" selected="0">
            <x v="38"/>
          </reference>
          <reference field="5" count="1">
            <x v="4"/>
          </reference>
        </references>
      </pivotArea>
    </format>
    <format dxfId="28">
      <pivotArea dataOnly="0" labelOnly="1" outline="0" fieldPosition="0">
        <references count="2">
          <reference field="0" count="1" selected="0">
            <x v="39"/>
          </reference>
          <reference field="5" count="1">
            <x v="35"/>
          </reference>
        </references>
      </pivotArea>
    </format>
    <format dxfId="27">
      <pivotArea dataOnly="0" labelOnly="1" outline="0" fieldPosition="0">
        <references count="2">
          <reference field="0" count="1" selected="0">
            <x v="40"/>
          </reference>
          <reference field="5" count="1">
            <x v="2"/>
          </reference>
        </references>
      </pivotArea>
    </format>
    <format dxfId="26">
      <pivotArea dataOnly="0" labelOnly="1" outline="0" fieldPosition="0">
        <references count="2">
          <reference field="0" count="1" selected="0">
            <x v="41"/>
          </reference>
          <reference field="5" count="1">
            <x v="3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42"/>
          </reference>
          <reference field="5" count="1">
            <x v="26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43"/>
          </reference>
          <reference field="5" count="1">
            <x v="12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44"/>
          </reference>
          <reference field="5" count="1">
            <x v="30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45"/>
          </reference>
          <reference field="5" count="1">
            <x v="57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46"/>
          </reference>
          <reference field="5" count="1">
            <x v="62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47"/>
          </reference>
          <reference field="5" count="1">
            <x v="43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48"/>
          </reference>
          <reference field="5" count="1">
            <x v="39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49"/>
          </reference>
          <reference field="5" count="1">
            <x v="42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50"/>
          </reference>
          <reference field="5" count="1">
            <x v="41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51"/>
          </reference>
          <reference field="5" count="1">
            <x v="58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52"/>
          </reference>
          <reference field="5" count="1">
            <x v="59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53"/>
          </reference>
          <reference field="5" count="1">
            <x v="31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54"/>
          </reference>
          <reference field="5" count="1">
            <x v="61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55"/>
          </reference>
          <reference field="5" count="1">
            <x v="49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56"/>
          </reference>
          <reference field="5" count="1">
            <x v="45"/>
          </reference>
        </references>
      </pivotArea>
    </format>
    <format dxfId="10">
      <pivotArea dataOnly="0" labelOnly="1" outline="0" fieldPosition="0">
        <references count="2">
          <reference field="0" count="1" selected="0">
            <x v="57"/>
          </reference>
          <reference field="5" count="1">
            <x v="55"/>
          </reference>
        </references>
      </pivotArea>
    </format>
    <format dxfId="9">
      <pivotArea dataOnly="0" labelOnly="1" outline="0" fieldPosition="0">
        <references count="2">
          <reference field="0" count="1" selected="0">
            <x v="58"/>
          </reference>
          <reference field="5" count="1">
            <x v="37"/>
          </reference>
        </references>
      </pivotArea>
    </format>
    <format dxfId="8">
      <pivotArea dataOnly="0" labelOnly="1" outline="0" fieldPosition="0">
        <references count="2">
          <reference field="0" count="1" selected="0">
            <x v="59"/>
          </reference>
          <reference field="5" count="1">
            <x v="56"/>
          </reference>
        </references>
      </pivotArea>
    </format>
    <format dxfId="7">
      <pivotArea dataOnly="0" labelOnly="1" outline="0" fieldPosition="0">
        <references count="2">
          <reference field="0" count="1" selected="0">
            <x v="60"/>
          </reference>
          <reference field="5" count="1">
            <x v="40"/>
          </reference>
        </references>
      </pivotArea>
    </format>
    <format dxfId="6">
      <pivotArea dataOnly="0" labelOnly="1" outline="0" fieldPosition="0">
        <references count="2">
          <reference field="0" count="1" selected="0">
            <x v="61"/>
          </reference>
          <reference field="5" count="1">
            <x v="7"/>
          </reference>
        </references>
      </pivotArea>
    </format>
    <format dxfId="5">
      <pivotArea dataOnly="0" labelOnly="1" outline="0" fieldPosition="0">
        <references count="2">
          <reference field="0" count="1" selected="0">
            <x v="62"/>
          </reference>
          <reference field="5" count="1">
            <x v="8"/>
          </reference>
        </references>
      </pivotArea>
    </format>
    <format dxfId="4">
      <pivotArea dataOnly="0" labelOnly="1" outline="0" fieldPosition="0">
        <references count="2">
          <reference field="0" count="1" selected="0">
            <x v="63"/>
          </reference>
          <reference field="5" count="1">
            <x v="9"/>
          </reference>
        </references>
      </pivotArea>
    </format>
    <format dxfId="3">
      <pivotArea dataOnly="0" labelOnly="1" outline="0" fieldPosition="0">
        <references count="2">
          <reference field="0" count="1" selected="0">
            <x v="64"/>
          </reference>
          <reference field="5" count="1">
            <x v="10"/>
          </reference>
        </references>
      </pivotArea>
    </format>
    <format dxfId="2">
      <pivotArea dataOnly="0" labelOnly="1" outline="0" fieldPosition="0">
        <references count="2">
          <reference field="0" count="1" selected="0">
            <x v="65"/>
          </reference>
          <reference field="5" count="1">
            <x v="60"/>
          </reference>
        </references>
      </pivotArea>
    </format>
    <format dxfId="1">
      <pivotArea dataOnly="0" labelOnly="1" outline="0" fieldPosition="0">
        <references count="2">
          <reference field="0" count="1" selected="0">
            <x v="66"/>
          </reference>
          <reference field="5" count="1">
            <x v="50"/>
          </reference>
        </references>
      </pivotArea>
    </format>
    <format dxfId="0">
      <pivotArea dataOnly="0" labelOnly="1" outline="0" fieldPosition="0">
        <references count="2">
          <reference field="0" count="1" selected="0">
            <x v="67"/>
          </reference>
          <reference field="5" count="1">
            <x v="67"/>
          </reference>
        </references>
      </pivotArea>
    </format>
  </formats>
  <pivotTableStyleInfo name="Shortlist - EB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evise_de_libellé" xr10:uid="{00000000-0013-0000-FFFF-FFFF01000000}" sourceName="Devise de libellé">
  <pivotTables>
    <pivotTable tabId="6" name="Sélecteur_de_fonds"/>
  </pivotTables>
  <data>
    <tabular pivotCacheId="12" showMissing="0" crossFilter="none">
      <items count="2">
        <i x="1" s="1"/>
        <i x="0" s="1"/>
      </items>
    </tabular>
  </data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escription" xr10:uid="{00000000-0013-0000-FFFF-FFFF0B000000}" sourceName="Description">
  <pivotTables>
    <pivotTable tabId="6" name="Sélecteur_de_fonds"/>
  </pivotTables>
  <data>
    <tabular pivotCacheId="12" showMissing="0">
      <items count="44">
        <i x="39" s="1"/>
        <i x="0" s="1"/>
        <i x="1" s="1"/>
        <i x="2" s="1"/>
        <i x="3" s="1"/>
        <i x="4" s="1"/>
        <i x="18" s="1"/>
        <i x="5" s="1"/>
        <i x="6" s="1"/>
        <i x="30" s="1"/>
        <i x="19" s="1"/>
        <i x="31" s="1"/>
        <i x="32" s="1"/>
        <i x="20" s="1"/>
        <i x="33" s="1"/>
        <i x="40" s="1"/>
        <i x="7" s="1"/>
        <i x="8" s="1"/>
        <i x="9" s="1"/>
        <i x="10" s="1"/>
        <i x="11" s="1"/>
        <i x="34" s="1"/>
        <i x="21" s="1"/>
        <i x="12" s="1"/>
        <i x="22" s="1"/>
        <i x="23" s="1"/>
        <i x="35" s="1"/>
        <i x="13" s="1"/>
        <i x="36" s="1"/>
        <i x="24" s="1"/>
        <i x="14" s="1"/>
        <i x="25" s="1"/>
        <i x="42" s="1"/>
        <i x="26" s="1"/>
        <i x="37" s="1"/>
        <i x="15" s="1"/>
        <i x="27" s="1"/>
        <i x="28" s="1"/>
        <i x="38" s="1"/>
        <i x="41" s="1"/>
        <i x="16" s="1"/>
        <i x="29" s="1"/>
        <i x="17" s="1"/>
        <i x="43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Frais_de_gestion" xr10:uid="{00000000-0013-0000-FFFF-FFFF02000000}" sourceName="Frais de gestion %">
  <pivotTables>
    <pivotTable tabId="6" name="Sélecteur_de_fonds"/>
  </pivotTables>
  <data>
    <tabular pivotCacheId="12" showMissing="0" crossFilter="none">
      <items count="3">
        <i x="2" s="1"/>
        <i x="0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RI" xr10:uid="{00000000-0013-0000-FFFF-FFFF04000000}" sourceName="SRI">
  <pivotTables>
    <pivotTable tabId="6" name="Sélecteur_de_fonds"/>
  </pivotTables>
  <data>
    <tabular pivotCacheId="12" showMissing="0" crossFilter="none">
      <items count="5">
        <i x="4" s="1"/>
        <i x="3" s="1"/>
        <i x="0" s="1"/>
        <i x="1" s="1"/>
        <i x="2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plication__synthétique_ou_physique" xr10:uid="{00000000-0013-0000-FFFF-FFFF05000000}" sourceName="Réplication (synthétique ou physique)">
  <pivotTables>
    <pivotTable tabId="6" name="Sélecteur_de_fonds"/>
  </pivotTables>
  <data>
    <tabular pivotCacheId="12" showMissing="0" crossFilter="none">
      <items count="6">
        <i x="3" s="1"/>
        <i x="0" s="1"/>
        <i x="2" s="1"/>
        <i x="1" s="1"/>
        <i x="5" s="1"/>
        <i x="4" s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ociété_de_gestion" xr10:uid="{00000000-0013-0000-FFFF-FFFF06000000}" sourceName="Société de gestion">
  <pivotTables>
    <pivotTable tabId="6" name="Sélecteur_de_fonds"/>
  </pivotTables>
  <data>
    <tabular pivotCacheId="12" showMissing="0" crossFilter="none">
      <items count="14">
        <i x="0" s="1"/>
        <i x="2" s="1"/>
        <i x="1" s="1"/>
        <i x="4" s="1"/>
        <i x="3" s="1"/>
        <i x="8" s="1"/>
        <i x="7" s="1"/>
        <i x="9" s="1"/>
        <i x="11" s="1"/>
        <i x="5" s="1"/>
        <i x="13" s="1"/>
        <i x="12" s="1"/>
        <i x="10" s="1"/>
        <i x="6" s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Article_SFDR" xr10:uid="{00000000-0013-0000-FFFF-FFFF07000000}" sourceName="Article SFDR">
  <pivotTables>
    <pivotTable tabId="6" name="Sélecteur_de_fonds"/>
  </pivotTables>
  <data>
    <tabular pivotCacheId="12" showMissing="0" crossFilter="none">
      <items count="2">
        <i x="0" s="1"/>
        <i x="1" s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tation__Morningstar" xr10:uid="{00000000-0013-0000-FFFF-FFFF08000000}" sourceName="Notation  Morningstar">
  <pivotTables>
    <pivotTable tabId="6" name="Sélecteur_de_fonds"/>
  </pivotTables>
  <data>
    <tabular pivotCacheId="12" showMissing="0" crossFilter="none">
      <items count="7">
        <i x="3" s="1"/>
        <i x="4" s="1"/>
        <i x="1" s="1"/>
        <i x="2" s="1"/>
        <i x="0" s="1"/>
        <i x="5" s="1"/>
        <i x="6" s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lasses_d_actifs" xr10:uid="{00000000-0013-0000-FFFF-FFFF09000000}" sourceName="Classes d'actifs">
  <pivotTables>
    <pivotTable tabId="6" name="Sélecteur_de_fonds"/>
  </pivotTables>
  <data>
    <tabular pivotCacheId="12">
      <items count="3">
        <i x="0" s="1"/>
        <i x="1" s="1"/>
        <i x="2" s="1"/>
      </items>
    </tabular>
  </data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atégorie" xr10:uid="{00000000-0013-0000-FFFF-FFFF0A000000}" sourceName="Catégorie">
  <pivotTables>
    <pivotTable tabId="6" name="Sélecteur_de_fonds"/>
  </pivotTables>
  <data>
    <tabular pivotCacheId="12">
      <items count="5">
        <i x="3" s="1"/>
        <i x="0" s="1"/>
        <i x="4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evise de libellé" xr10:uid="{00000000-0014-0000-FFFF-FFFF01000000}" cache="Segment_Devise_de_libellé" caption="Devise de libellé" style="Sélecteur de fonds - Shortlist EB" rowHeight="304800"/>
  <slicer name="Frais de gestion %" xr10:uid="{00000000-0014-0000-FFFF-FFFF02000000}" cache="Segment_Frais_de_gestion" caption="Frais de gestion %" style="Sélecteur de fonds - Shortlist EB" rowHeight="304800"/>
  <slicer name="SRI" xr10:uid="{00000000-0014-0000-FFFF-FFFF04000000}" cache="Segment_SRI" caption="SRI" style="Sélecteur de fonds - Shortlist EB" rowHeight="304800"/>
  <slicer name="Réplication (synthétique ou physique)" xr10:uid="{00000000-0014-0000-FFFF-FFFF05000000}" cache="Segment_Réplication__synthétique_ou_physique" caption="Réplication (synthétique ou physique)" style="Sélecteur de fonds - Shortlist EB" rowHeight="304800"/>
  <slicer name="Société de gestion" xr10:uid="{00000000-0014-0000-FFFF-FFFF06000000}" cache="Segment_Société_de_gestion" caption="Société de gestion" style="Sélecteur de fonds - Shortlist EB" rowHeight="304800"/>
  <slicer name="Article SFDR" xr10:uid="{00000000-0014-0000-FFFF-FFFF07000000}" cache="Segment_Article_SFDR" caption="Article SFDR" style="Sélecteur de fonds - Shortlist EB" rowHeight="304800"/>
  <slicer name="Notation  Morningstar" xr10:uid="{00000000-0014-0000-FFFF-FFFF08000000}" cache="Segment_Notation__Morningstar" caption="Notation  Morningstar" style="Sélecteur de fonds - Shortlist EB" rowHeight="252000"/>
  <slicer name="Classes d'actifs" xr10:uid="{00000000-0014-0000-FFFF-FFFF09000000}" cache="Segment_Classes_d_actifs" caption="Classes d'actifs" style="Sélecteur de fonds - Shortlist EB" rowHeight="304800"/>
  <slicer name="Catégorie" xr10:uid="{00000000-0014-0000-FFFF-FFFF0A000000}" cache="Segment_Catégorie" caption="Catégorie" style="Sélecteur de fonds - Shortlist EB" rowHeight="304800"/>
  <slicer name="Description" xr10:uid="{00000000-0014-0000-FFFF-FFFF0B000000}" cache="Segment_Description" caption="Description" style="Sélecteur de fonds - Shortlist EB" rowHeight="304800"/>
</slicers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C2221"/>
      </a:accent1>
      <a:accent2>
        <a:srgbClr val="79221E"/>
      </a:accent2>
      <a:accent3>
        <a:srgbClr val="5D514F"/>
      </a:accent3>
      <a:accent4>
        <a:srgbClr val="0B54A1"/>
      </a:accent4>
      <a:accent5>
        <a:srgbClr val="EC633F"/>
      </a:accent5>
      <a:accent6>
        <a:srgbClr val="FFFFFF"/>
      </a:accent6>
      <a:hlink>
        <a:srgbClr val="E7E6E6"/>
      </a:hlink>
      <a:folHlink>
        <a:srgbClr val="E7E6E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5:U165"/>
  <sheetViews>
    <sheetView showGridLines="0" tabSelected="1" zoomScale="52" zoomScaleNormal="55" workbookViewId="0">
      <selection activeCell="H11" sqref="H11"/>
    </sheetView>
  </sheetViews>
  <sheetFormatPr baseColWidth="10" defaultColWidth="22.796875" defaultRowHeight="18.75" x14ac:dyDescent="0.3"/>
  <cols>
    <col min="1" max="1" width="25.3984375" style="1" bestFit="1" customWidth="1"/>
    <col min="2" max="2" width="88" style="58" bestFit="1" customWidth="1"/>
    <col min="3" max="3" width="41.19921875" style="1" bestFit="1" customWidth="1"/>
    <col min="4" max="4" width="22.796875" style="1"/>
    <col min="5" max="5" width="51.19921875" style="1" bestFit="1" customWidth="1"/>
    <col min="6" max="18" width="22.796875" style="1"/>
    <col min="19" max="19" width="24.69921875" style="1" bestFit="1" customWidth="1"/>
    <col min="20" max="20" width="23.3984375" style="1" bestFit="1" customWidth="1"/>
    <col min="21" max="16384" width="22.796875" style="1"/>
  </cols>
  <sheetData>
    <row r="5" spans="1:1" ht="21" x14ac:dyDescent="0.35">
      <c r="A5" s="9" t="s">
        <v>955</v>
      </c>
    </row>
    <row r="20" spans="1:21" x14ac:dyDescent="0.3">
      <c r="C20" s="8"/>
    </row>
    <row r="29" spans="1:21" s="43" customFormat="1" ht="56.25" x14ac:dyDescent="0.3">
      <c r="A29" s="14" t="s">
        <v>2</v>
      </c>
      <c r="B29" s="15" t="s">
        <v>3</v>
      </c>
      <c r="C29" s="14" t="s">
        <v>199</v>
      </c>
      <c r="D29" s="15" t="s">
        <v>11</v>
      </c>
      <c r="E29" s="14" t="s">
        <v>1</v>
      </c>
      <c r="F29" s="14" t="s">
        <v>13</v>
      </c>
      <c r="G29" s="14" t="s">
        <v>10</v>
      </c>
      <c r="H29" s="14" t="s">
        <v>200</v>
      </c>
      <c r="I29" s="14" t="s">
        <v>201</v>
      </c>
      <c r="J29" s="14" t="s">
        <v>4</v>
      </c>
      <c r="K29" s="14" t="s">
        <v>951</v>
      </c>
      <c r="L29" s="14" t="s">
        <v>308</v>
      </c>
      <c r="M29" s="14" t="s">
        <v>198</v>
      </c>
      <c r="N29" s="57" t="s">
        <v>634</v>
      </c>
      <c r="O29" s="57" t="s">
        <v>635</v>
      </c>
      <c r="P29" s="16" t="s">
        <v>109</v>
      </c>
      <c r="Q29" s="16" t="s">
        <v>21</v>
      </c>
      <c r="R29" s="16" t="s">
        <v>110</v>
      </c>
      <c r="S29" s="16" t="s">
        <v>5</v>
      </c>
      <c r="T29"/>
      <c r="U29" s="42"/>
    </row>
    <row r="30" spans="1:21" x14ac:dyDescent="0.3">
      <c r="A30" s="56" t="s">
        <v>27</v>
      </c>
      <c r="B30" s="55" t="s">
        <v>310</v>
      </c>
      <c r="C30" s="41" t="s">
        <v>250</v>
      </c>
      <c r="D30" s="55" t="s">
        <v>631</v>
      </c>
      <c r="E30" s="41" t="s">
        <v>82</v>
      </c>
      <c r="F30" s="41" t="s">
        <v>12</v>
      </c>
      <c r="G30" s="41" t="s">
        <v>114</v>
      </c>
      <c r="H30" s="41" t="s">
        <v>204</v>
      </c>
      <c r="I30" s="41" t="s">
        <v>16</v>
      </c>
      <c r="J30" s="41">
        <v>5</v>
      </c>
      <c r="K30" s="44">
        <v>6.4199999999999993E-2</v>
      </c>
      <c r="L30" s="44">
        <v>0.3397</v>
      </c>
      <c r="M30" s="44">
        <v>0.49530000000000002</v>
      </c>
      <c r="N30" s="44">
        <v>0.25670000000000004</v>
      </c>
      <c r="O30" s="44">
        <v>0.15740000000000001</v>
      </c>
      <c r="P30" s="41" t="s">
        <v>113</v>
      </c>
      <c r="Q30" s="41" t="s">
        <v>112</v>
      </c>
      <c r="R30" s="45">
        <v>5</v>
      </c>
      <c r="S30" s="46">
        <v>0.22</v>
      </c>
      <c r="T30"/>
      <c r="U30"/>
    </row>
    <row r="31" spans="1:21" x14ac:dyDescent="0.3">
      <c r="A31" s="56" t="s">
        <v>28</v>
      </c>
      <c r="B31" s="55" t="s">
        <v>311</v>
      </c>
      <c r="C31" s="41" t="s">
        <v>289</v>
      </c>
      <c r="D31" s="55" t="s">
        <v>631</v>
      </c>
      <c r="E31" s="41" t="s">
        <v>84</v>
      </c>
      <c r="F31" s="41" t="s">
        <v>12</v>
      </c>
      <c r="G31" s="41" t="s">
        <v>114</v>
      </c>
      <c r="H31" s="41" t="s">
        <v>204</v>
      </c>
      <c r="I31" s="41" t="s">
        <v>16</v>
      </c>
      <c r="J31" s="41">
        <v>3</v>
      </c>
      <c r="K31" s="44">
        <v>-1.04E-2</v>
      </c>
      <c r="L31" s="44">
        <v>0.1857</v>
      </c>
      <c r="M31" s="44">
        <v>0.12619999999999998</v>
      </c>
      <c r="N31" s="44">
        <v>8.6500000000000007E-2</v>
      </c>
      <c r="O31" s="44">
        <v>5.8899999999999994E-2</v>
      </c>
      <c r="P31" s="41" t="s">
        <v>113</v>
      </c>
      <c r="Q31" s="41" t="s">
        <v>112</v>
      </c>
      <c r="R31" s="45">
        <v>5</v>
      </c>
      <c r="S31" s="46">
        <v>0.35</v>
      </c>
      <c r="T31"/>
      <c r="U31"/>
    </row>
    <row r="32" spans="1:21" x14ac:dyDescent="0.3">
      <c r="A32" s="56" t="s">
        <v>30</v>
      </c>
      <c r="B32" s="55" t="s">
        <v>312</v>
      </c>
      <c r="C32" s="41" t="s">
        <v>248</v>
      </c>
      <c r="D32" s="55" t="s">
        <v>631</v>
      </c>
      <c r="E32" s="41" t="s">
        <v>81</v>
      </c>
      <c r="F32" s="41" t="s">
        <v>12</v>
      </c>
      <c r="G32" s="41" t="s">
        <v>114</v>
      </c>
      <c r="H32" s="41" t="s">
        <v>204</v>
      </c>
      <c r="I32" s="41" t="s">
        <v>16</v>
      </c>
      <c r="J32" s="41">
        <v>5</v>
      </c>
      <c r="K32" s="44">
        <v>3.73E-2</v>
      </c>
      <c r="L32" s="44">
        <v>0.33119999999999999</v>
      </c>
      <c r="M32" s="44">
        <v>0.218</v>
      </c>
      <c r="N32" s="44">
        <v>0.1764</v>
      </c>
      <c r="O32" s="44">
        <v>0.152</v>
      </c>
      <c r="P32" s="41" t="s">
        <v>113</v>
      </c>
      <c r="Q32" s="41" t="s">
        <v>112</v>
      </c>
      <c r="R32" s="45">
        <v>4</v>
      </c>
      <c r="S32" s="46">
        <v>0.15</v>
      </c>
      <c r="T32"/>
      <c r="U32"/>
    </row>
    <row r="33" spans="1:21" x14ac:dyDescent="0.3">
      <c r="A33" s="56" t="s">
        <v>31</v>
      </c>
      <c r="B33" s="55" t="s">
        <v>313</v>
      </c>
      <c r="C33" s="41" t="s">
        <v>257</v>
      </c>
      <c r="D33" s="55" t="s">
        <v>631</v>
      </c>
      <c r="E33" s="41" t="s">
        <v>85</v>
      </c>
      <c r="F33" s="41" t="s">
        <v>12</v>
      </c>
      <c r="G33" s="41" t="s">
        <v>114</v>
      </c>
      <c r="H33" s="41" t="s">
        <v>204</v>
      </c>
      <c r="I33" s="41" t="s">
        <v>209</v>
      </c>
      <c r="J33" s="41">
        <v>5</v>
      </c>
      <c r="K33" s="44">
        <v>0.218</v>
      </c>
      <c r="L33" s="44">
        <v>0.11539999999999999</v>
      </c>
      <c r="M33" s="44">
        <v>0.22739999999999999</v>
      </c>
      <c r="N33" s="44">
        <v>0.16020000000000001</v>
      </c>
      <c r="O33" s="44">
        <v>0.14550000000000002</v>
      </c>
      <c r="P33" s="41" t="s">
        <v>113</v>
      </c>
      <c r="Q33" s="41" t="s">
        <v>111</v>
      </c>
      <c r="R33" s="45">
        <v>4</v>
      </c>
      <c r="S33" s="46">
        <v>0.15</v>
      </c>
      <c r="T33"/>
      <c r="U33"/>
    </row>
    <row r="34" spans="1:21" x14ac:dyDescent="0.3">
      <c r="A34" s="56" t="s">
        <v>32</v>
      </c>
      <c r="B34" s="55" t="s">
        <v>314</v>
      </c>
      <c r="C34" s="41" t="s">
        <v>273</v>
      </c>
      <c r="D34" s="55" t="s">
        <v>631</v>
      </c>
      <c r="E34" s="41" t="s">
        <v>86</v>
      </c>
      <c r="F34" s="41" t="s">
        <v>12</v>
      </c>
      <c r="G34" s="41" t="s">
        <v>114</v>
      </c>
      <c r="H34" s="41" t="s">
        <v>204</v>
      </c>
      <c r="I34" s="41" t="s">
        <v>7</v>
      </c>
      <c r="J34" s="41">
        <v>2</v>
      </c>
      <c r="K34" s="44">
        <v>2.6099999999999998E-2</v>
      </c>
      <c r="L34" s="44">
        <v>7.9500000000000001E-2</v>
      </c>
      <c r="M34" s="44">
        <v>0.17370000000000002</v>
      </c>
      <c r="N34" s="44">
        <v>7.3899999999999993E-2</v>
      </c>
      <c r="O34" s="44">
        <v>7.4700000000000003E-2</v>
      </c>
      <c r="P34" s="41" t="s">
        <v>25</v>
      </c>
      <c r="Q34" s="41" t="s">
        <v>111</v>
      </c>
      <c r="R34" s="45">
        <v>4</v>
      </c>
      <c r="S34" s="46">
        <v>0.18</v>
      </c>
      <c r="T34"/>
      <c r="U34"/>
    </row>
    <row r="35" spans="1:21" x14ac:dyDescent="0.3">
      <c r="A35" s="56" t="s">
        <v>33</v>
      </c>
      <c r="B35" s="55" t="s">
        <v>315</v>
      </c>
      <c r="C35" s="41" t="s">
        <v>253</v>
      </c>
      <c r="D35" s="55" t="s">
        <v>631</v>
      </c>
      <c r="E35" s="41" t="s">
        <v>185</v>
      </c>
      <c r="F35" s="41" t="s">
        <v>12</v>
      </c>
      <c r="G35" s="41" t="s">
        <v>114</v>
      </c>
      <c r="H35" s="41" t="s">
        <v>204</v>
      </c>
      <c r="I35" s="41" t="s">
        <v>17</v>
      </c>
      <c r="J35" s="41">
        <v>5</v>
      </c>
      <c r="K35" s="44">
        <v>0.14599999999999999</v>
      </c>
      <c r="L35" s="44">
        <v>3.3399999999999999E-2</v>
      </c>
      <c r="M35" s="44">
        <v>0.21170000000000003</v>
      </c>
      <c r="N35" s="44">
        <v>8.4199999999999997E-2</v>
      </c>
      <c r="O35" s="44">
        <v>0.11720000000000001</v>
      </c>
      <c r="P35" s="41" t="s">
        <v>25</v>
      </c>
      <c r="Q35" s="41" t="s">
        <v>111</v>
      </c>
      <c r="R35" s="45">
        <v>4</v>
      </c>
      <c r="S35" s="46">
        <v>0.25</v>
      </c>
      <c r="T35"/>
      <c r="U35"/>
    </row>
    <row r="36" spans="1:21" x14ac:dyDescent="0.3">
      <c r="A36" s="56" t="s">
        <v>35</v>
      </c>
      <c r="B36" s="55" t="s">
        <v>316</v>
      </c>
      <c r="C36" s="41" t="s">
        <v>291</v>
      </c>
      <c r="D36" s="55" t="s">
        <v>631</v>
      </c>
      <c r="E36" s="41" t="s">
        <v>188</v>
      </c>
      <c r="F36" s="41" t="s">
        <v>12</v>
      </c>
      <c r="G36" s="41" t="s">
        <v>114</v>
      </c>
      <c r="H36" s="41" t="s">
        <v>204</v>
      </c>
      <c r="I36" s="41" t="s">
        <v>37</v>
      </c>
      <c r="J36" s="41">
        <v>3</v>
      </c>
      <c r="K36" s="44">
        <v>0.17469999999999999</v>
      </c>
      <c r="L36" s="44">
        <v>4.36E-2</v>
      </c>
      <c r="M36" s="44">
        <v>0.1159</v>
      </c>
      <c r="N36" s="44">
        <v>9.8900000000000002E-2</v>
      </c>
      <c r="O36" s="44">
        <v>9.4299999999999995E-2</v>
      </c>
      <c r="P36" s="41" t="s">
        <v>113</v>
      </c>
      <c r="Q36" s="41" t="s">
        <v>112</v>
      </c>
      <c r="R36" s="45">
        <v>4</v>
      </c>
      <c r="S36" s="46">
        <v>0.25</v>
      </c>
      <c r="T36"/>
      <c r="U36"/>
    </row>
    <row r="37" spans="1:21" x14ac:dyDescent="0.3">
      <c r="A37" s="56" t="s">
        <v>38</v>
      </c>
      <c r="B37" s="55" t="s">
        <v>317</v>
      </c>
      <c r="C37" s="41" t="s">
        <v>302</v>
      </c>
      <c r="D37" s="55" t="s">
        <v>631</v>
      </c>
      <c r="E37" s="41" t="s">
        <v>87</v>
      </c>
      <c r="F37" s="41" t="s">
        <v>12</v>
      </c>
      <c r="G37" s="41" t="s">
        <v>114</v>
      </c>
      <c r="H37" s="41" t="s">
        <v>204</v>
      </c>
      <c r="I37" s="41" t="s">
        <v>39</v>
      </c>
      <c r="J37" s="41">
        <v>2</v>
      </c>
      <c r="K37" s="44">
        <v>0.18010000000000001</v>
      </c>
      <c r="L37" s="44">
        <v>0.1328</v>
      </c>
      <c r="M37" s="44">
        <v>0.12640000000000001</v>
      </c>
      <c r="N37" s="44">
        <v>0.1265</v>
      </c>
      <c r="O37" s="44">
        <v>9.2100000000000015E-2</v>
      </c>
      <c r="P37" s="41" t="s">
        <v>25</v>
      </c>
      <c r="Q37" s="41" t="s">
        <v>111</v>
      </c>
      <c r="R37" s="45">
        <v>4</v>
      </c>
      <c r="S37" s="46">
        <v>0.18</v>
      </c>
      <c r="T37"/>
      <c r="U37"/>
    </row>
    <row r="38" spans="1:21" x14ac:dyDescent="0.3">
      <c r="A38" s="56" t="s">
        <v>40</v>
      </c>
      <c r="B38" s="55" t="s">
        <v>318</v>
      </c>
      <c r="C38" s="41" t="s">
        <v>246</v>
      </c>
      <c r="D38" s="55" t="s">
        <v>631</v>
      </c>
      <c r="E38" s="41" t="s">
        <v>88</v>
      </c>
      <c r="F38" s="41" t="s">
        <v>12</v>
      </c>
      <c r="G38" s="41" t="s">
        <v>114</v>
      </c>
      <c r="H38" s="41" t="s">
        <v>204</v>
      </c>
      <c r="I38" s="41" t="s">
        <v>42</v>
      </c>
      <c r="J38" s="41">
        <v>5</v>
      </c>
      <c r="K38" s="44">
        <v>0.22460000000000002</v>
      </c>
      <c r="L38" s="44">
        <v>0.18239999999999998</v>
      </c>
      <c r="M38" s="44">
        <v>0.19620000000000001</v>
      </c>
      <c r="N38" s="44">
        <v>0.16940000000000002</v>
      </c>
      <c r="O38" s="44">
        <v>0.12240000000000001</v>
      </c>
      <c r="P38" s="41" t="s">
        <v>113</v>
      </c>
      <c r="Q38" s="41" t="s">
        <v>111</v>
      </c>
      <c r="R38" s="45">
        <v>4</v>
      </c>
      <c r="S38" s="46">
        <v>0.1</v>
      </c>
      <c r="T38"/>
      <c r="U38"/>
    </row>
    <row r="39" spans="1:21" x14ac:dyDescent="0.3">
      <c r="A39" s="56" t="s">
        <v>43</v>
      </c>
      <c r="B39" s="55" t="s">
        <v>319</v>
      </c>
      <c r="C39" s="41" t="s">
        <v>264</v>
      </c>
      <c r="D39" s="55" t="s">
        <v>631</v>
      </c>
      <c r="E39" s="41" t="s">
        <v>89</v>
      </c>
      <c r="F39" s="41" t="s">
        <v>12</v>
      </c>
      <c r="G39" s="41" t="s">
        <v>114</v>
      </c>
      <c r="H39" s="41" t="s">
        <v>204</v>
      </c>
      <c r="I39" s="41" t="s">
        <v>210</v>
      </c>
      <c r="J39" s="41">
        <v>3</v>
      </c>
      <c r="K39" s="44">
        <v>6.4100000000000004E-2</v>
      </c>
      <c r="L39" s="44">
        <v>-1.52E-2</v>
      </c>
      <c r="M39" s="44">
        <v>0.1686</v>
      </c>
      <c r="N39" s="44">
        <v>8.1500000000000003E-2</v>
      </c>
      <c r="O39" s="44">
        <v>7.7499999999999999E-2</v>
      </c>
      <c r="P39" s="41" t="s">
        <v>25</v>
      </c>
      <c r="Q39" s="41" t="s">
        <v>111</v>
      </c>
      <c r="R39" s="45">
        <v>4</v>
      </c>
      <c r="S39" s="46">
        <v>0.25</v>
      </c>
      <c r="T39"/>
      <c r="U39"/>
    </row>
    <row r="40" spans="1:21" x14ac:dyDescent="0.3">
      <c r="A40" s="56" t="s">
        <v>46</v>
      </c>
      <c r="B40" s="55" t="s">
        <v>320</v>
      </c>
      <c r="C40" s="41" t="s">
        <v>276</v>
      </c>
      <c r="D40" s="55" t="s">
        <v>631</v>
      </c>
      <c r="E40" s="41" t="s">
        <v>744</v>
      </c>
      <c r="F40" s="41" t="s">
        <v>12</v>
      </c>
      <c r="G40" s="41" t="s">
        <v>114</v>
      </c>
      <c r="H40" s="41" t="s">
        <v>204</v>
      </c>
      <c r="I40" s="41" t="s">
        <v>18</v>
      </c>
      <c r="J40" s="41">
        <v>3</v>
      </c>
      <c r="K40" s="44">
        <v>8.9700000000000002E-2</v>
      </c>
      <c r="L40" s="44">
        <v>0.12770000000000001</v>
      </c>
      <c r="M40" s="44">
        <v>0.14630000000000001</v>
      </c>
      <c r="N40" s="44">
        <v>0.1208</v>
      </c>
      <c r="O40" s="44">
        <v>7.2000000000000008E-2</v>
      </c>
      <c r="P40" s="41" t="s">
        <v>25</v>
      </c>
      <c r="Q40" s="41" t="s">
        <v>111</v>
      </c>
      <c r="R40" s="45">
        <v>4</v>
      </c>
      <c r="S40" s="46">
        <v>0.45</v>
      </c>
      <c r="T40"/>
      <c r="U40"/>
    </row>
    <row r="41" spans="1:21" x14ac:dyDescent="0.3">
      <c r="A41" s="56" t="s">
        <v>47</v>
      </c>
      <c r="B41" s="55" t="s">
        <v>321</v>
      </c>
      <c r="C41" s="41" t="s">
        <v>300</v>
      </c>
      <c r="D41" s="55" t="s">
        <v>631</v>
      </c>
      <c r="E41" s="41" t="s">
        <v>90</v>
      </c>
      <c r="F41" s="41" t="s">
        <v>12</v>
      </c>
      <c r="G41" s="41" t="s">
        <v>114</v>
      </c>
      <c r="H41" s="41" t="s">
        <v>204</v>
      </c>
      <c r="I41" s="41" t="s">
        <v>211</v>
      </c>
      <c r="J41" s="41">
        <v>1</v>
      </c>
      <c r="K41" s="44">
        <v>1.7000000000000001E-3</v>
      </c>
      <c r="L41" s="44">
        <v>4.8899999999999999E-2</v>
      </c>
      <c r="M41" s="44">
        <v>1.9E-2</v>
      </c>
      <c r="N41" s="44">
        <v>1.7100000000000001E-2</v>
      </c>
      <c r="O41" s="44">
        <v>3.5699999999999996E-2</v>
      </c>
      <c r="P41" s="41" t="s">
        <v>25</v>
      </c>
      <c r="Q41" s="41" t="s">
        <v>111</v>
      </c>
      <c r="R41" s="45">
        <v>4</v>
      </c>
      <c r="S41" s="46">
        <v>0.45</v>
      </c>
      <c r="T41"/>
      <c r="U41"/>
    </row>
    <row r="42" spans="1:21" x14ac:dyDescent="0.3">
      <c r="A42" s="56" t="s">
        <v>48</v>
      </c>
      <c r="B42" s="55" t="s">
        <v>322</v>
      </c>
      <c r="C42" s="41" t="s">
        <v>290</v>
      </c>
      <c r="D42" s="55" t="s">
        <v>631</v>
      </c>
      <c r="E42" s="41" t="s">
        <v>91</v>
      </c>
      <c r="F42" s="41" t="s">
        <v>182</v>
      </c>
      <c r="G42" s="41" t="s">
        <v>114</v>
      </c>
      <c r="H42" s="41" t="s">
        <v>204</v>
      </c>
      <c r="I42" s="41" t="s">
        <v>212</v>
      </c>
      <c r="J42" s="41">
        <v>2</v>
      </c>
      <c r="K42" s="44">
        <v>0.27829999999999999</v>
      </c>
      <c r="L42" s="44">
        <v>4.2199999999999994E-2</v>
      </c>
      <c r="M42" s="44">
        <v>1.8700000000000001E-2</v>
      </c>
      <c r="N42" s="44">
        <v>0.1011</v>
      </c>
      <c r="O42" s="44">
        <v>2.23E-2</v>
      </c>
      <c r="P42" s="41" t="s">
        <v>25</v>
      </c>
      <c r="Q42" s="41" t="s">
        <v>111</v>
      </c>
      <c r="R42" s="45">
        <v>4</v>
      </c>
      <c r="S42" s="46">
        <v>0.25</v>
      </c>
      <c r="T42"/>
      <c r="U42"/>
    </row>
    <row r="43" spans="1:21" x14ac:dyDescent="0.3">
      <c r="A43" s="56" t="s">
        <v>49</v>
      </c>
      <c r="B43" s="55" t="s">
        <v>323</v>
      </c>
      <c r="C43" s="41" t="s">
        <v>261</v>
      </c>
      <c r="D43" s="55" t="s">
        <v>631</v>
      </c>
      <c r="E43" s="41" t="s">
        <v>92</v>
      </c>
      <c r="F43" s="41" t="s">
        <v>12</v>
      </c>
      <c r="G43" s="41" t="s">
        <v>114</v>
      </c>
      <c r="H43" s="41" t="s">
        <v>204</v>
      </c>
      <c r="I43" s="41" t="s">
        <v>213</v>
      </c>
      <c r="J43" s="41">
        <v>4</v>
      </c>
      <c r="K43" s="44">
        <v>0.1648</v>
      </c>
      <c r="L43" s="44">
        <v>0.1938</v>
      </c>
      <c r="M43" s="44">
        <v>3.9399999999999998E-2</v>
      </c>
      <c r="N43" s="44">
        <v>0.12820000000000001</v>
      </c>
      <c r="O43" s="44">
        <v>4.4999999999999998E-2</v>
      </c>
      <c r="P43" s="41" t="s">
        <v>113</v>
      </c>
      <c r="Q43" s="41" t="s">
        <v>112</v>
      </c>
      <c r="R43" s="45">
        <v>4</v>
      </c>
      <c r="S43" s="46">
        <v>0.2</v>
      </c>
      <c r="T43"/>
      <c r="U43"/>
    </row>
    <row r="44" spans="1:21" x14ac:dyDescent="0.3">
      <c r="A44" s="56" t="s">
        <v>52</v>
      </c>
      <c r="B44" s="55" t="s">
        <v>324</v>
      </c>
      <c r="C44" s="41" t="s">
        <v>260</v>
      </c>
      <c r="D44" s="55" t="s">
        <v>631</v>
      </c>
      <c r="E44" s="41" t="s">
        <v>93</v>
      </c>
      <c r="F44" s="41" t="s">
        <v>12</v>
      </c>
      <c r="G44" s="41" t="s">
        <v>114</v>
      </c>
      <c r="H44" s="41" t="s">
        <v>204</v>
      </c>
      <c r="I44" s="41" t="s">
        <v>54</v>
      </c>
      <c r="J44" s="41">
        <v>4</v>
      </c>
      <c r="K44" s="44">
        <v>0.36530000000000001</v>
      </c>
      <c r="L44" s="44">
        <v>-0.21590000000000001</v>
      </c>
      <c r="M44" s="44">
        <v>0.2777</v>
      </c>
      <c r="N44" s="44">
        <v>0.14249999999999999</v>
      </c>
      <c r="O44" s="44">
        <v>0.13689999999999999</v>
      </c>
      <c r="P44" s="41" t="s">
        <v>113</v>
      </c>
      <c r="Q44" s="41" t="s">
        <v>112</v>
      </c>
      <c r="R44" s="45">
        <v>5</v>
      </c>
      <c r="S44" s="46">
        <v>0.2</v>
      </c>
      <c r="T44"/>
      <c r="U44"/>
    </row>
    <row r="45" spans="1:21" x14ac:dyDescent="0.3">
      <c r="A45" s="56" t="s">
        <v>55</v>
      </c>
      <c r="B45" s="55" t="s">
        <v>325</v>
      </c>
      <c r="C45" s="41" t="s">
        <v>277</v>
      </c>
      <c r="D45" s="55" t="s">
        <v>631</v>
      </c>
      <c r="E45" s="41" t="s">
        <v>91</v>
      </c>
      <c r="F45" s="41" t="s">
        <v>12</v>
      </c>
      <c r="G45" s="41" t="s">
        <v>114</v>
      </c>
      <c r="H45" s="41" t="s">
        <v>204</v>
      </c>
      <c r="I45" s="41" t="s">
        <v>212</v>
      </c>
      <c r="J45" s="41">
        <v>3</v>
      </c>
      <c r="K45" s="44">
        <v>0.17809999999999998</v>
      </c>
      <c r="L45" s="44">
        <v>0.1462</v>
      </c>
      <c r="M45" s="44">
        <v>5.9699999999999996E-2</v>
      </c>
      <c r="N45" s="44">
        <v>0.12960000000000002</v>
      </c>
      <c r="O45" s="44">
        <v>5.5599999999999997E-2</v>
      </c>
      <c r="P45" s="41" t="s">
        <v>113</v>
      </c>
      <c r="Q45" s="41" t="s">
        <v>112</v>
      </c>
      <c r="R45" s="45">
        <v>4</v>
      </c>
      <c r="S45" s="46">
        <v>0.2</v>
      </c>
      <c r="T45"/>
      <c r="U45"/>
    </row>
    <row r="46" spans="1:21" x14ac:dyDescent="0.3">
      <c r="A46" s="56" t="s">
        <v>56</v>
      </c>
      <c r="B46" s="55" t="s">
        <v>326</v>
      </c>
      <c r="C46" s="41" t="s">
        <v>281</v>
      </c>
      <c r="D46" s="55" t="s">
        <v>631</v>
      </c>
      <c r="E46" s="41" t="s">
        <v>98</v>
      </c>
      <c r="F46" s="41" t="s">
        <v>12</v>
      </c>
      <c r="G46" s="41" t="s">
        <v>114</v>
      </c>
      <c r="H46" s="41" t="s">
        <v>205</v>
      </c>
      <c r="I46" s="41" t="s">
        <v>214</v>
      </c>
      <c r="J46" s="41"/>
      <c r="K46" s="44">
        <v>0.22210000000000002</v>
      </c>
      <c r="L46" s="44">
        <v>8.6999999999999994E-2</v>
      </c>
      <c r="M46" s="44">
        <v>-0.14180000000000001</v>
      </c>
      <c r="N46" s="44">
        <v>2.75E-2</v>
      </c>
      <c r="O46" s="44">
        <v>2.75E-2</v>
      </c>
      <c r="P46" s="41" t="s">
        <v>25</v>
      </c>
      <c r="Q46" s="41" t="s">
        <v>111</v>
      </c>
      <c r="R46" s="45">
        <v>5</v>
      </c>
      <c r="S46" s="46">
        <v>0.55000000000000004</v>
      </c>
      <c r="T46"/>
      <c r="U46"/>
    </row>
    <row r="47" spans="1:21" x14ac:dyDescent="0.3">
      <c r="A47" s="56" t="s">
        <v>58</v>
      </c>
      <c r="B47" s="55" t="s">
        <v>327</v>
      </c>
      <c r="C47" s="41" t="s">
        <v>304</v>
      </c>
      <c r="D47" s="55" t="s">
        <v>631</v>
      </c>
      <c r="E47" s="41" t="s">
        <v>95</v>
      </c>
      <c r="F47" s="41" t="s">
        <v>12</v>
      </c>
      <c r="G47" s="41" t="s">
        <v>114</v>
      </c>
      <c r="H47" s="41" t="s">
        <v>205</v>
      </c>
      <c r="I47" s="41" t="s">
        <v>215</v>
      </c>
      <c r="J47" s="41"/>
      <c r="K47" s="44">
        <v>0.14880000000000002</v>
      </c>
      <c r="L47" s="44">
        <v>0.12590000000000001</v>
      </c>
      <c r="M47" s="44">
        <v>-0.15839999999999999</v>
      </c>
      <c r="N47" s="44">
        <v>8.6500000000000007E-2</v>
      </c>
      <c r="O47" s="44">
        <v>0.17809999999999998</v>
      </c>
      <c r="P47" s="41" t="s">
        <v>113</v>
      </c>
      <c r="Q47" s="41" t="s">
        <v>112</v>
      </c>
      <c r="R47" s="45">
        <v>4</v>
      </c>
      <c r="S47" s="46">
        <v>0.35</v>
      </c>
      <c r="T47"/>
      <c r="U47"/>
    </row>
    <row r="48" spans="1:21" x14ac:dyDescent="0.3">
      <c r="A48" s="56" t="s">
        <v>59</v>
      </c>
      <c r="B48" s="55" t="s">
        <v>328</v>
      </c>
      <c r="C48" s="41" t="s">
        <v>786</v>
      </c>
      <c r="D48" s="55" t="s">
        <v>631</v>
      </c>
      <c r="E48" s="41" t="s">
        <v>97</v>
      </c>
      <c r="F48" s="41" t="s">
        <v>12</v>
      </c>
      <c r="G48" s="41" t="s">
        <v>114</v>
      </c>
      <c r="H48" s="41" t="s">
        <v>205</v>
      </c>
      <c r="I48" s="41" t="s">
        <v>309</v>
      </c>
      <c r="J48" s="41">
        <v>4</v>
      </c>
      <c r="K48" s="44">
        <v>0.43799999999999994</v>
      </c>
      <c r="L48" s="44">
        <v>-1.3600000000000001E-2</v>
      </c>
      <c r="M48" s="44">
        <v>2.5899999999999999E-2</v>
      </c>
      <c r="N48" s="44"/>
      <c r="O48" s="44"/>
      <c r="P48" s="41" t="s">
        <v>25</v>
      </c>
      <c r="Q48" s="41" t="s">
        <v>111</v>
      </c>
      <c r="R48" s="45">
        <v>5</v>
      </c>
      <c r="S48" s="46">
        <v>0.2</v>
      </c>
      <c r="T48"/>
      <c r="U48"/>
    </row>
    <row r="49" spans="1:21" x14ac:dyDescent="0.3">
      <c r="A49" s="56" t="s">
        <v>60</v>
      </c>
      <c r="B49" s="55" t="s">
        <v>329</v>
      </c>
      <c r="C49" s="41" t="s">
        <v>833</v>
      </c>
      <c r="D49" s="55" t="s">
        <v>631</v>
      </c>
      <c r="E49" s="41" t="s">
        <v>98</v>
      </c>
      <c r="F49" s="41" t="s">
        <v>182</v>
      </c>
      <c r="G49" s="41" t="s">
        <v>114</v>
      </c>
      <c r="H49" s="41" t="s">
        <v>206</v>
      </c>
      <c r="I49" s="41" t="s">
        <v>216</v>
      </c>
      <c r="J49" s="41">
        <v>3</v>
      </c>
      <c r="K49" s="44">
        <v>0.1845</v>
      </c>
      <c r="L49" s="44">
        <v>0.25019999999999998</v>
      </c>
      <c r="M49" s="44">
        <v>0.3553</v>
      </c>
      <c r="N49" s="44"/>
      <c r="O49" s="44"/>
      <c r="P49" s="41" t="s">
        <v>25</v>
      </c>
      <c r="Q49" s="41" t="s">
        <v>111</v>
      </c>
      <c r="R49" s="45">
        <v>5</v>
      </c>
      <c r="S49" s="46">
        <v>0.35</v>
      </c>
      <c r="T49"/>
      <c r="U49"/>
    </row>
    <row r="50" spans="1:21" x14ac:dyDescent="0.3">
      <c r="A50" s="56" t="s">
        <v>61</v>
      </c>
      <c r="B50" s="55" t="s">
        <v>330</v>
      </c>
      <c r="C50" s="41" t="s">
        <v>293</v>
      </c>
      <c r="D50" s="55" t="s">
        <v>631</v>
      </c>
      <c r="E50" s="41" t="s">
        <v>98</v>
      </c>
      <c r="F50" s="41" t="s">
        <v>12</v>
      </c>
      <c r="G50" s="41" t="s">
        <v>114</v>
      </c>
      <c r="H50" s="41" t="s">
        <v>205</v>
      </c>
      <c r="I50" s="41" t="s">
        <v>214</v>
      </c>
      <c r="J50" s="41">
        <v>2</v>
      </c>
      <c r="K50" s="44">
        <v>3.78E-2</v>
      </c>
      <c r="L50" s="44">
        <v>7.1900000000000006E-2</v>
      </c>
      <c r="M50" s="44">
        <v>0.32619999999999999</v>
      </c>
      <c r="N50" s="44"/>
      <c r="O50" s="44"/>
      <c r="P50" s="41" t="s">
        <v>113</v>
      </c>
      <c r="Q50" s="41" t="s">
        <v>112</v>
      </c>
      <c r="R50" s="45">
        <v>5</v>
      </c>
      <c r="S50" s="46">
        <v>0.2</v>
      </c>
      <c r="T50"/>
      <c r="U50"/>
    </row>
    <row r="51" spans="1:21" x14ac:dyDescent="0.3">
      <c r="A51" s="56" t="s">
        <v>62</v>
      </c>
      <c r="B51" s="55" t="s">
        <v>331</v>
      </c>
      <c r="C51" s="41" t="s">
        <v>305</v>
      </c>
      <c r="D51" s="55" t="s">
        <v>631</v>
      </c>
      <c r="E51" s="41" t="s">
        <v>99</v>
      </c>
      <c r="F51" s="41" t="s">
        <v>12</v>
      </c>
      <c r="G51" s="41" t="s">
        <v>114</v>
      </c>
      <c r="H51" s="41" t="s">
        <v>205</v>
      </c>
      <c r="I51" s="41" t="s">
        <v>217</v>
      </c>
      <c r="J51" s="41"/>
      <c r="K51" s="44">
        <v>0.23100000000000001</v>
      </c>
      <c r="L51" s="44"/>
      <c r="M51" s="44"/>
      <c r="N51" s="44"/>
      <c r="O51" s="44"/>
      <c r="P51" s="41" t="s">
        <v>113</v>
      </c>
      <c r="Q51" s="41" t="s">
        <v>112</v>
      </c>
      <c r="R51" s="45">
        <v>4</v>
      </c>
      <c r="S51" s="46">
        <v>0.2</v>
      </c>
      <c r="T51"/>
      <c r="U51"/>
    </row>
    <row r="52" spans="1:21" x14ac:dyDescent="0.3">
      <c r="A52" s="56" t="s">
        <v>63</v>
      </c>
      <c r="B52" s="55" t="s">
        <v>332</v>
      </c>
      <c r="C52" s="41" t="s">
        <v>292</v>
      </c>
      <c r="D52" s="55" t="s">
        <v>631</v>
      </c>
      <c r="E52" s="41" t="s">
        <v>100</v>
      </c>
      <c r="F52" s="41" t="s">
        <v>12</v>
      </c>
      <c r="G52" s="41" t="s">
        <v>114</v>
      </c>
      <c r="H52" s="41" t="s">
        <v>205</v>
      </c>
      <c r="I52" s="41" t="s">
        <v>218</v>
      </c>
      <c r="J52" s="41">
        <v>3</v>
      </c>
      <c r="K52" s="44">
        <v>5.9699999999999996E-2</v>
      </c>
      <c r="L52" s="44">
        <v>-3.5200000000000002E-2</v>
      </c>
      <c r="M52" s="44">
        <v>0.16219999999999998</v>
      </c>
      <c r="N52" s="44">
        <v>4.0500000000000001E-2</v>
      </c>
      <c r="O52" s="44">
        <v>-1.34E-2</v>
      </c>
      <c r="P52" s="41" t="s">
        <v>113</v>
      </c>
      <c r="Q52" s="41" t="s">
        <v>112</v>
      </c>
      <c r="R52" s="45">
        <v>5</v>
      </c>
      <c r="S52" s="46">
        <v>0.35</v>
      </c>
      <c r="T52"/>
      <c r="U52"/>
    </row>
    <row r="53" spans="1:21" x14ac:dyDescent="0.3">
      <c r="A53" s="56" t="s">
        <v>65</v>
      </c>
      <c r="B53" s="55" t="s">
        <v>333</v>
      </c>
      <c r="C53" s="41" t="s">
        <v>265</v>
      </c>
      <c r="D53" s="55" t="s">
        <v>631</v>
      </c>
      <c r="E53" s="41" t="s">
        <v>101</v>
      </c>
      <c r="F53" s="41" t="s">
        <v>12</v>
      </c>
      <c r="G53" s="41" t="s">
        <v>114</v>
      </c>
      <c r="H53" s="41" t="s">
        <v>205</v>
      </c>
      <c r="I53" s="41" t="s">
        <v>219</v>
      </c>
      <c r="J53" s="41">
        <v>4</v>
      </c>
      <c r="K53" s="44">
        <v>1.21E-2</v>
      </c>
      <c r="L53" s="44">
        <v>7.5300000000000006E-2</v>
      </c>
      <c r="M53" s="44">
        <v>-1.2999999999999999E-3</v>
      </c>
      <c r="N53" s="44">
        <v>3.7599999999999995E-2</v>
      </c>
      <c r="O53" s="44">
        <v>6.4899999999999999E-2</v>
      </c>
      <c r="P53" s="41" t="s">
        <v>113</v>
      </c>
      <c r="Q53" s="41" t="s">
        <v>112</v>
      </c>
      <c r="R53" s="45">
        <v>4</v>
      </c>
      <c r="S53" s="46">
        <v>0.3</v>
      </c>
      <c r="T53"/>
      <c r="U53"/>
    </row>
    <row r="54" spans="1:21" x14ac:dyDescent="0.3">
      <c r="A54" s="56" t="s">
        <v>66</v>
      </c>
      <c r="B54" s="55" t="s">
        <v>334</v>
      </c>
      <c r="C54" s="41" t="s">
        <v>296</v>
      </c>
      <c r="D54" s="55" t="s">
        <v>631</v>
      </c>
      <c r="E54" s="41" t="s">
        <v>98</v>
      </c>
      <c r="F54" s="41" t="s">
        <v>12</v>
      </c>
      <c r="G54" s="41" t="s">
        <v>114</v>
      </c>
      <c r="H54" s="41" t="s">
        <v>206</v>
      </c>
      <c r="I54" s="41" t="s">
        <v>220</v>
      </c>
      <c r="J54" s="41">
        <v>2</v>
      </c>
      <c r="K54" s="44">
        <v>7.8700000000000006E-2</v>
      </c>
      <c r="L54" s="44">
        <v>0.1711</v>
      </c>
      <c r="M54" s="44">
        <v>8.3000000000000001E-3</v>
      </c>
      <c r="N54" s="44">
        <v>6.6100000000000006E-2</v>
      </c>
      <c r="O54" s="44">
        <v>2.0400000000000001E-2</v>
      </c>
      <c r="P54" s="41" t="s">
        <v>25</v>
      </c>
      <c r="Q54" s="41" t="s">
        <v>111</v>
      </c>
      <c r="R54" s="45">
        <v>4</v>
      </c>
      <c r="S54" s="46">
        <v>0.35</v>
      </c>
      <c r="T54"/>
      <c r="U54"/>
    </row>
    <row r="55" spans="1:21" x14ac:dyDescent="0.3">
      <c r="A55" s="56" t="s">
        <v>67</v>
      </c>
      <c r="B55" s="55" t="s">
        <v>335</v>
      </c>
      <c r="C55" s="41" t="s">
        <v>267</v>
      </c>
      <c r="D55" s="55" t="s">
        <v>631</v>
      </c>
      <c r="E55" s="41" t="s">
        <v>103</v>
      </c>
      <c r="F55" s="41" t="s">
        <v>12</v>
      </c>
      <c r="G55" s="41" t="s">
        <v>114</v>
      </c>
      <c r="H55" s="41" t="s">
        <v>206</v>
      </c>
      <c r="I55" s="41" t="s">
        <v>221</v>
      </c>
      <c r="J55" s="41">
        <v>3</v>
      </c>
      <c r="K55" s="44">
        <v>-7.1999999999999998E-3</v>
      </c>
      <c r="L55" s="44">
        <v>0.11689999999999999</v>
      </c>
      <c r="M55" s="44">
        <v>0.1812</v>
      </c>
      <c r="N55" s="44">
        <v>9.3900000000000011E-2</v>
      </c>
      <c r="O55" s="44">
        <v>8.14E-2</v>
      </c>
      <c r="P55" s="41" t="s">
        <v>25</v>
      </c>
      <c r="Q55" s="41" t="s">
        <v>111</v>
      </c>
      <c r="R55" s="45">
        <v>4</v>
      </c>
      <c r="S55" s="46">
        <v>0.6</v>
      </c>
      <c r="T55"/>
      <c r="U55"/>
    </row>
    <row r="56" spans="1:21" x14ac:dyDescent="0.3">
      <c r="A56" s="56" t="s">
        <v>68</v>
      </c>
      <c r="B56" s="55" t="s">
        <v>336</v>
      </c>
      <c r="C56" s="41" t="s">
        <v>842</v>
      </c>
      <c r="D56" s="55" t="s">
        <v>631</v>
      </c>
      <c r="E56" s="41" t="s">
        <v>187</v>
      </c>
      <c r="F56" s="41" t="s">
        <v>12</v>
      </c>
      <c r="G56" s="41" t="s">
        <v>114</v>
      </c>
      <c r="H56" s="41" t="s">
        <v>206</v>
      </c>
      <c r="I56" s="41" t="s">
        <v>222</v>
      </c>
      <c r="J56" s="41"/>
      <c r="K56" s="44">
        <v>0.3644</v>
      </c>
      <c r="L56" s="44">
        <v>0.16010000000000002</v>
      </c>
      <c r="M56" s="44">
        <v>0.12809999999999999</v>
      </c>
      <c r="N56" s="44">
        <v>0.25659999999999999</v>
      </c>
      <c r="O56" s="44">
        <v>0.2918</v>
      </c>
      <c r="P56" s="41" t="s">
        <v>25</v>
      </c>
      <c r="Q56" s="41" t="s">
        <v>111</v>
      </c>
      <c r="R56" s="45">
        <v>5</v>
      </c>
      <c r="S56" s="46">
        <v>0.25</v>
      </c>
      <c r="T56"/>
      <c r="U56"/>
    </row>
    <row r="57" spans="1:21" x14ac:dyDescent="0.3">
      <c r="A57" s="56" t="s">
        <v>69</v>
      </c>
      <c r="B57" s="55" t="s">
        <v>337</v>
      </c>
      <c r="C57" s="41" t="s">
        <v>283</v>
      </c>
      <c r="D57" s="55" t="s">
        <v>631</v>
      </c>
      <c r="E57" s="41" t="s">
        <v>104</v>
      </c>
      <c r="F57" s="41" t="s">
        <v>12</v>
      </c>
      <c r="G57" s="41" t="s">
        <v>114</v>
      </c>
      <c r="H57" s="41" t="s">
        <v>206</v>
      </c>
      <c r="I57" s="41" t="s">
        <v>223</v>
      </c>
      <c r="J57" s="41">
        <v>3</v>
      </c>
      <c r="K57" s="44">
        <v>0.2863</v>
      </c>
      <c r="L57" s="44">
        <v>-6.8499999999999991E-2</v>
      </c>
      <c r="M57" s="44">
        <v>-0.21729999999999999</v>
      </c>
      <c r="N57" s="44">
        <v>-1.3300000000000001E-2</v>
      </c>
      <c r="O57" s="44">
        <v>-2.8999999999999998E-2</v>
      </c>
      <c r="P57" s="41" t="s">
        <v>25</v>
      </c>
      <c r="Q57" s="41" t="s">
        <v>111</v>
      </c>
      <c r="R57" s="45">
        <v>5</v>
      </c>
      <c r="S57" s="46">
        <v>0.6</v>
      </c>
      <c r="T57"/>
      <c r="U57"/>
    </row>
    <row r="58" spans="1:21" x14ac:dyDescent="0.3">
      <c r="A58" s="56" t="s">
        <v>70</v>
      </c>
      <c r="B58" s="55" t="s">
        <v>338</v>
      </c>
      <c r="C58" s="41" t="s">
        <v>299</v>
      </c>
      <c r="D58" s="55" t="s">
        <v>631</v>
      </c>
      <c r="E58" s="41" t="s">
        <v>298</v>
      </c>
      <c r="F58" s="41" t="s">
        <v>12</v>
      </c>
      <c r="G58" s="41" t="s">
        <v>202</v>
      </c>
      <c r="H58" s="41" t="s">
        <v>207</v>
      </c>
      <c r="I58" s="41" t="s">
        <v>224</v>
      </c>
      <c r="J58" s="41">
        <v>3</v>
      </c>
      <c r="K58" s="44">
        <v>-3.4999999999999996E-3</v>
      </c>
      <c r="L58" s="44">
        <v>3.5799999999999998E-2</v>
      </c>
      <c r="M58" s="44">
        <v>6.6699999999999995E-2</v>
      </c>
      <c r="N58" s="44">
        <v>2.76E-2</v>
      </c>
      <c r="O58" s="44">
        <v>-2.2799999999999997E-2</v>
      </c>
      <c r="P58" s="41" t="s">
        <v>25</v>
      </c>
      <c r="Q58" s="41" t="s">
        <v>111</v>
      </c>
      <c r="R58" s="45">
        <v>3</v>
      </c>
      <c r="S58" s="46">
        <v>0.25</v>
      </c>
      <c r="T58"/>
      <c r="U58"/>
    </row>
    <row r="59" spans="1:21" x14ac:dyDescent="0.3">
      <c r="A59" s="56" t="s">
        <v>121</v>
      </c>
      <c r="B59" s="55" t="s">
        <v>339</v>
      </c>
      <c r="C59" s="41" t="s">
        <v>280</v>
      </c>
      <c r="D59" s="55" t="s">
        <v>631</v>
      </c>
      <c r="E59" s="41" t="s">
        <v>101</v>
      </c>
      <c r="F59" s="41" t="s">
        <v>12</v>
      </c>
      <c r="G59" s="41" t="s">
        <v>114</v>
      </c>
      <c r="H59" s="41" t="s">
        <v>205</v>
      </c>
      <c r="I59" s="41" t="s">
        <v>219</v>
      </c>
      <c r="J59" s="41">
        <v>4</v>
      </c>
      <c r="K59" s="44">
        <v>6.3799999999999996E-2</v>
      </c>
      <c r="L59" s="44">
        <v>4.2599999999999999E-2</v>
      </c>
      <c r="M59" s="44">
        <v>8.1600000000000006E-2</v>
      </c>
      <c r="N59" s="44"/>
      <c r="O59" s="44"/>
      <c r="P59" s="41" t="s">
        <v>113</v>
      </c>
      <c r="Q59" s="41" t="s">
        <v>112</v>
      </c>
      <c r="R59" s="45">
        <v>4</v>
      </c>
      <c r="S59" s="46">
        <v>0.2</v>
      </c>
      <c r="T59"/>
      <c r="U59"/>
    </row>
    <row r="60" spans="1:21" x14ac:dyDescent="0.3">
      <c r="A60" s="56" t="s">
        <v>71</v>
      </c>
      <c r="B60" s="55" t="s">
        <v>340</v>
      </c>
      <c r="C60" s="41" t="s">
        <v>259</v>
      </c>
      <c r="D60" s="55" t="s">
        <v>633</v>
      </c>
      <c r="E60" s="41" t="s">
        <v>105</v>
      </c>
      <c r="F60" s="41" t="s">
        <v>12</v>
      </c>
      <c r="G60" s="41" t="s">
        <v>203</v>
      </c>
      <c r="H60" s="41" t="s">
        <v>208</v>
      </c>
      <c r="I60" s="41"/>
      <c r="J60" s="41">
        <v>2</v>
      </c>
      <c r="K60" s="44">
        <v>4.2300000000000004E-2</v>
      </c>
      <c r="L60" s="44">
        <v>5.0999999999999997E-2</v>
      </c>
      <c r="M60" s="44">
        <v>7.2900000000000006E-2</v>
      </c>
      <c r="N60" s="44">
        <v>4.87E-2</v>
      </c>
      <c r="O60" s="44">
        <v>5.0000000000000001E-3</v>
      </c>
      <c r="P60" s="41" t="s">
        <v>113</v>
      </c>
      <c r="Q60" s="41" t="s">
        <v>963</v>
      </c>
      <c r="R60" s="45">
        <v>2</v>
      </c>
      <c r="S60" s="46">
        <v>0.25</v>
      </c>
      <c r="T60"/>
      <c r="U60"/>
    </row>
    <row r="61" spans="1:21" x14ac:dyDescent="0.3">
      <c r="A61" s="56" t="s">
        <v>73</v>
      </c>
      <c r="B61" s="55" t="s">
        <v>341</v>
      </c>
      <c r="C61" s="41" t="s">
        <v>259</v>
      </c>
      <c r="D61" s="55" t="s">
        <v>633</v>
      </c>
      <c r="E61" s="41" t="s">
        <v>107</v>
      </c>
      <c r="F61" s="41" t="s">
        <v>12</v>
      </c>
      <c r="G61" s="41" t="s">
        <v>203</v>
      </c>
      <c r="H61" s="41" t="s">
        <v>208</v>
      </c>
      <c r="I61" s="41"/>
      <c r="J61" s="41">
        <v>3</v>
      </c>
      <c r="K61" s="44">
        <v>5.4100000000000002E-2</v>
      </c>
      <c r="L61" s="44">
        <v>9.8100000000000007E-2</v>
      </c>
      <c r="M61" s="44">
        <v>9.849999999999999E-2</v>
      </c>
      <c r="N61" s="44">
        <v>7.51E-2</v>
      </c>
      <c r="O61" s="44">
        <v>3.4599999999999999E-2</v>
      </c>
      <c r="P61" s="41" t="s">
        <v>113</v>
      </c>
      <c r="Q61" s="41" t="s">
        <v>963</v>
      </c>
      <c r="R61" s="45">
        <v>3</v>
      </c>
      <c r="S61" s="46">
        <v>0.25</v>
      </c>
      <c r="T61"/>
      <c r="U61"/>
    </row>
    <row r="62" spans="1:21" x14ac:dyDescent="0.3">
      <c r="A62" s="56" t="s">
        <v>75</v>
      </c>
      <c r="B62" s="55" t="s">
        <v>342</v>
      </c>
      <c r="C62" s="41" t="s">
        <v>259</v>
      </c>
      <c r="D62" s="55" t="s">
        <v>633</v>
      </c>
      <c r="E62" s="41" t="s">
        <v>107</v>
      </c>
      <c r="F62" s="41" t="s">
        <v>12</v>
      </c>
      <c r="G62" s="41" t="s">
        <v>203</v>
      </c>
      <c r="H62" s="41" t="s">
        <v>208</v>
      </c>
      <c r="I62" s="41"/>
      <c r="J62" s="41">
        <v>5</v>
      </c>
      <c r="K62" s="44">
        <v>6.3600000000000004E-2</v>
      </c>
      <c r="L62" s="44">
        <v>0.1472</v>
      </c>
      <c r="M62" s="44">
        <v>0.12480000000000001</v>
      </c>
      <c r="N62" s="44">
        <v>0.1014</v>
      </c>
      <c r="O62" s="44">
        <v>6.4100000000000004E-2</v>
      </c>
      <c r="P62" s="41" t="s">
        <v>113</v>
      </c>
      <c r="Q62" s="41" t="s">
        <v>963</v>
      </c>
      <c r="R62" s="45">
        <v>3</v>
      </c>
      <c r="S62" s="46">
        <v>0.25</v>
      </c>
      <c r="T62"/>
      <c r="U62"/>
    </row>
    <row r="63" spans="1:21" x14ac:dyDescent="0.3">
      <c r="A63" s="56" t="s">
        <v>77</v>
      </c>
      <c r="B63" s="55" t="s">
        <v>343</v>
      </c>
      <c r="C63" s="41" t="s">
        <v>259</v>
      </c>
      <c r="D63" s="55" t="s">
        <v>633</v>
      </c>
      <c r="E63" s="41" t="s">
        <v>108</v>
      </c>
      <c r="F63" s="41" t="s">
        <v>12</v>
      </c>
      <c r="G63" s="41" t="s">
        <v>203</v>
      </c>
      <c r="H63" s="41" t="s">
        <v>208</v>
      </c>
      <c r="I63" s="41"/>
      <c r="J63" s="41">
        <v>5</v>
      </c>
      <c r="K63" s="44">
        <v>7.1399999999999991E-2</v>
      </c>
      <c r="L63" s="44">
        <v>0.19870000000000002</v>
      </c>
      <c r="M63" s="44">
        <v>0.15090000000000001</v>
      </c>
      <c r="N63" s="44">
        <v>0.1273</v>
      </c>
      <c r="O63" s="44">
        <v>9.1600000000000001E-2</v>
      </c>
      <c r="P63" s="41" t="s">
        <v>113</v>
      </c>
      <c r="Q63" s="41" t="s">
        <v>963</v>
      </c>
      <c r="R63" s="45">
        <v>3</v>
      </c>
      <c r="S63" s="46">
        <v>0.25</v>
      </c>
      <c r="T63"/>
      <c r="U63"/>
    </row>
    <row r="64" spans="1:21" x14ac:dyDescent="0.3">
      <c r="A64" s="56" t="s">
        <v>124</v>
      </c>
      <c r="B64" s="55" t="s">
        <v>344</v>
      </c>
      <c r="C64" s="41" t="s">
        <v>285</v>
      </c>
      <c r="D64" s="55" t="s">
        <v>631</v>
      </c>
      <c r="E64" s="41" t="s">
        <v>183</v>
      </c>
      <c r="F64" s="41" t="s">
        <v>12</v>
      </c>
      <c r="G64" s="41" t="s">
        <v>202</v>
      </c>
      <c r="H64" s="41" t="s">
        <v>207</v>
      </c>
      <c r="I64" s="41" t="s">
        <v>225</v>
      </c>
      <c r="J64" s="41">
        <v>3</v>
      </c>
      <c r="K64" s="44">
        <v>2.9900000000000003E-2</v>
      </c>
      <c r="L64" s="44">
        <v>4.6399999999999997E-2</v>
      </c>
      <c r="M64" s="44">
        <v>7.8200000000000006E-2</v>
      </c>
      <c r="N64" s="44">
        <v>4.6199999999999998E-2</v>
      </c>
      <c r="O64" s="44">
        <v>-1.1000000000000001E-3</v>
      </c>
      <c r="P64" s="41" t="s">
        <v>113</v>
      </c>
      <c r="Q64" s="41" t="s">
        <v>962</v>
      </c>
      <c r="R64" s="45">
        <v>2</v>
      </c>
      <c r="S64" s="46">
        <v>0.05</v>
      </c>
      <c r="T64"/>
      <c r="U64"/>
    </row>
    <row r="65" spans="1:21" x14ac:dyDescent="0.3">
      <c r="A65" s="56" t="s">
        <v>125</v>
      </c>
      <c r="B65" s="55" t="s">
        <v>345</v>
      </c>
      <c r="C65" s="41" t="s">
        <v>272</v>
      </c>
      <c r="D65" s="55" t="s">
        <v>631</v>
      </c>
      <c r="E65" s="41" t="s">
        <v>184</v>
      </c>
      <c r="F65" s="41" t="s">
        <v>12</v>
      </c>
      <c r="G65" s="41" t="s">
        <v>114</v>
      </c>
      <c r="H65" s="41" t="s">
        <v>204</v>
      </c>
      <c r="I65" s="41" t="s">
        <v>179</v>
      </c>
      <c r="J65" s="41">
        <v>4</v>
      </c>
      <c r="K65" s="44">
        <v>0.31430000000000002</v>
      </c>
      <c r="L65" s="44">
        <v>-0.25569999999999998</v>
      </c>
      <c r="M65" s="44">
        <v>0.2752</v>
      </c>
      <c r="N65" s="44">
        <v>0.12429999999999999</v>
      </c>
      <c r="O65" s="44">
        <v>0.10869999999999999</v>
      </c>
      <c r="P65" s="41" t="s">
        <v>113</v>
      </c>
      <c r="Q65" s="41" t="s">
        <v>112</v>
      </c>
      <c r="R65" s="45">
        <v>6</v>
      </c>
      <c r="S65" s="46">
        <v>0.65</v>
      </c>
      <c r="T65"/>
      <c r="U65"/>
    </row>
    <row r="66" spans="1:21" x14ac:dyDescent="0.3">
      <c r="A66" s="56" t="s">
        <v>126</v>
      </c>
      <c r="B66" s="55" t="s">
        <v>346</v>
      </c>
      <c r="C66" s="41" t="s">
        <v>301</v>
      </c>
      <c r="D66" s="55" t="s">
        <v>631</v>
      </c>
      <c r="E66" s="41" t="s">
        <v>94</v>
      </c>
      <c r="F66" s="41" t="s">
        <v>12</v>
      </c>
      <c r="G66" s="41" t="s">
        <v>114</v>
      </c>
      <c r="H66" s="41" t="s">
        <v>204</v>
      </c>
      <c r="I66" s="41" t="s">
        <v>57</v>
      </c>
      <c r="J66" s="41">
        <v>2</v>
      </c>
      <c r="K66" s="44">
        <v>0.20019999999999999</v>
      </c>
      <c r="L66" s="44">
        <v>0.20550000000000002</v>
      </c>
      <c r="M66" s="44">
        <v>-0.15909999999999999</v>
      </c>
      <c r="N66" s="44">
        <v>4.1900000000000007E-2</v>
      </c>
      <c r="O66" s="44">
        <v>-4.9800000000000004E-2</v>
      </c>
      <c r="P66" s="41" t="s">
        <v>25</v>
      </c>
      <c r="Q66" s="41" t="s">
        <v>111</v>
      </c>
      <c r="R66" s="45">
        <v>5</v>
      </c>
      <c r="S66" s="46">
        <v>0.65</v>
      </c>
      <c r="T66"/>
      <c r="U66"/>
    </row>
    <row r="67" spans="1:21" x14ac:dyDescent="0.3">
      <c r="A67" s="56" t="s">
        <v>115</v>
      </c>
      <c r="B67" s="55" t="s">
        <v>347</v>
      </c>
      <c r="C67" s="41" t="s">
        <v>248</v>
      </c>
      <c r="D67" s="55" t="s">
        <v>631</v>
      </c>
      <c r="E67" s="41" t="s">
        <v>81</v>
      </c>
      <c r="F67" s="41" t="s">
        <v>12</v>
      </c>
      <c r="G67" s="41" t="s">
        <v>114</v>
      </c>
      <c r="H67" s="41" t="s">
        <v>204</v>
      </c>
      <c r="I67" s="41" t="s">
        <v>16</v>
      </c>
      <c r="J67" s="41">
        <v>5</v>
      </c>
      <c r="K67" s="44">
        <v>3.8100000000000002E-2</v>
      </c>
      <c r="L67" s="44">
        <v>0.33229999999999998</v>
      </c>
      <c r="M67" s="44">
        <v>0.21879999999999999</v>
      </c>
      <c r="N67" s="44">
        <v>0.17739999999999997</v>
      </c>
      <c r="O67" s="44">
        <v>0.1525</v>
      </c>
      <c r="P67" s="41" t="s">
        <v>113</v>
      </c>
      <c r="Q67" s="41" t="s">
        <v>112</v>
      </c>
      <c r="R67" s="45">
        <v>4</v>
      </c>
      <c r="S67" s="46">
        <v>0.09</v>
      </c>
      <c r="T67"/>
      <c r="U67"/>
    </row>
    <row r="68" spans="1:21" x14ac:dyDescent="0.3">
      <c r="A68" s="56" t="s">
        <v>127</v>
      </c>
      <c r="B68" s="55" t="s">
        <v>348</v>
      </c>
      <c r="C68" s="41" t="s">
        <v>252</v>
      </c>
      <c r="D68" s="55" t="s">
        <v>631</v>
      </c>
      <c r="E68" s="41" t="s">
        <v>251</v>
      </c>
      <c r="F68" s="41" t="s">
        <v>12</v>
      </c>
      <c r="G68" s="41" t="s">
        <v>114</v>
      </c>
      <c r="H68" s="41" t="s">
        <v>204</v>
      </c>
      <c r="I68" s="41" t="s">
        <v>16</v>
      </c>
      <c r="J68" s="41">
        <v>4</v>
      </c>
      <c r="K68" s="44">
        <v>6.9999999999999993E-3</v>
      </c>
      <c r="L68" s="44">
        <v>0.22070000000000001</v>
      </c>
      <c r="M68" s="44">
        <v>0.1166</v>
      </c>
      <c r="N68" s="44">
        <v>0.1101</v>
      </c>
      <c r="O68" s="44">
        <v>0.12029999999999999</v>
      </c>
      <c r="P68" s="41" t="s">
        <v>113</v>
      </c>
      <c r="Q68" s="41" t="s">
        <v>112</v>
      </c>
      <c r="R68" s="45">
        <v>4</v>
      </c>
      <c r="S68" s="46">
        <v>0.5</v>
      </c>
      <c r="T68"/>
      <c r="U68"/>
    </row>
    <row r="69" spans="1:21" x14ac:dyDescent="0.3">
      <c r="A69" s="56" t="s">
        <v>128</v>
      </c>
      <c r="B69" s="55" t="s">
        <v>349</v>
      </c>
      <c r="C69" s="41" t="s">
        <v>288</v>
      </c>
      <c r="D69" s="55" t="s">
        <v>631</v>
      </c>
      <c r="E69" s="41" t="s">
        <v>81</v>
      </c>
      <c r="F69" s="41" t="s">
        <v>12</v>
      </c>
      <c r="G69" s="41" t="s">
        <v>114</v>
      </c>
      <c r="H69" s="41" t="s">
        <v>204</v>
      </c>
      <c r="I69" s="41" t="s">
        <v>16</v>
      </c>
      <c r="J69" s="41">
        <v>1</v>
      </c>
      <c r="K69" s="44">
        <v>-5.5300000000000002E-2</v>
      </c>
      <c r="L69" s="44">
        <v>0.13100000000000001</v>
      </c>
      <c r="M69" s="44">
        <v>0.21289999999999998</v>
      </c>
      <c r="N69" s="44"/>
      <c r="O69" s="44"/>
      <c r="P69" s="41" t="s">
        <v>25</v>
      </c>
      <c r="Q69" s="41" t="s">
        <v>111</v>
      </c>
      <c r="R69" s="45">
        <v>4</v>
      </c>
      <c r="S69" s="46">
        <v>0.08</v>
      </c>
      <c r="T69"/>
      <c r="U69"/>
    </row>
    <row r="70" spans="1:21" x14ac:dyDescent="0.3">
      <c r="A70" s="56" t="s">
        <v>129</v>
      </c>
      <c r="B70" s="55" t="s">
        <v>350</v>
      </c>
      <c r="C70" s="41" t="s">
        <v>254</v>
      </c>
      <c r="D70" s="55" t="s">
        <v>631</v>
      </c>
      <c r="E70" s="41" t="s">
        <v>185</v>
      </c>
      <c r="F70" s="41" t="s">
        <v>12</v>
      </c>
      <c r="G70" s="41" t="s">
        <v>114</v>
      </c>
      <c r="H70" s="41" t="s">
        <v>204</v>
      </c>
      <c r="I70" s="41" t="s">
        <v>17</v>
      </c>
      <c r="J70" s="41">
        <v>5</v>
      </c>
      <c r="K70" s="44">
        <v>0.13970000000000002</v>
      </c>
      <c r="L70" s="44">
        <v>6.8000000000000005E-3</v>
      </c>
      <c r="M70" s="44">
        <v>0.19899999999999998</v>
      </c>
      <c r="N70" s="44">
        <v>7.7800000000000008E-2</v>
      </c>
      <c r="O70" s="44">
        <v>0.1152</v>
      </c>
      <c r="P70" s="41" t="s">
        <v>113</v>
      </c>
      <c r="Q70" s="41" t="s">
        <v>111</v>
      </c>
      <c r="R70" s="45">
        <v>4</v>
      </c>
      <c r="S70" s="46">
        <v>0.25</v>
      </c>
      <c r="T70"/>
      <c r="U70"/>
    </row>
    <row r="71" spans="1:21" x14ac:dyDescent="0.3">
      <c r="A71" s="56" t="s">
        <v>120</v>
      </c>
      <c r="B71" s="55" t="s">
        <v>351</v>
      </c>
      <c r="C71" s="41" t="s">
        <v>254</v>
      </c>
      <c r="D71" s="55" t="s">
        <v>631</v>
      </c>
      <c r="E71" s="41" t="s">
        <v>185</v>
      </c>
      <c r="F71" s="41" t="s">
        <v>12</v>
      </c>
      <c r="G71" s="41" t="s">
        <v>114</v>
      </c>
      <c r="H71" s="41" t="s">
        <v>204</v>
      </c>
      <c r="I71" s="41" t="s">
        <v>17</v>
      </c>
      <c r="J71" s="41">
        <v>3</v>
      </c>
      <c r="K71" s="44">
        <v>0.10730000000000001</v>
      </c>
      <c r="L71" s="44">
        <v>-2.2700000000000001E-2</v>
      </c>
      <c r="M71" s="44">
        <v>0.16589999999999999</v>
      </c>
      <c r="N71" s="44">
        <v>4.7199999999999999E-2</v>
      </c>
      <c r="O71" s="44">
        <v>8.5800000000000001E-2</v>
      </c>
      <c r="P71" s="41" t="s">
        <v>113</v>
      </c>
      <c r="Q71" s="41" t="s">
        <v>111</v>
      </c>
      <c r="R71" s="45">
        <v>4</v>
      </c>
      <c r="S71" s="46">
        <v>0.25</v>
      </c>
      <c r="T71"/>
      <c r="U71"/>
    </row>
    <row r="72" spans="1:21" x14ac:dyDescent="0.3">
      <c r="A72" s="56" t="s">
        <v>130</v>
      </c>
      <c r="B72" s="55" t="s">
        <v>352</v>
      </c>
      <c r="C72" s="41" t="s">
        <v>275</v>
      </c>
      <c r="D72" s="55" t="s">
        <v>631</v>
      </c>
      <c r="E72" s="41" t="s">
        <v>186</v>
      </c>
      <c r="F72" s="41" t="s">
        <v>12</v>
      </c>
      <c r="G72" s="41" t="s">
        <v>114</v>
      </c>
      <c r="H72" s="41" t="s">
        <v>204</v>
      </c>
      <c r="I72" s="41" t="s">
        <v>180</v>
      </c>
      <c r="J72" s="41">
        <v>3</v>
      </c>
      <c r="K72" s="44">
        <v>-0.10730000000000001</v>
      </c>
      <c r="L72" s="44">
        <v>0.17079999999999998</v>
      </c>
      <c r="M72" s="44">
        <v>0.1522</v>
      </c>
      <c r="N72" s="44">
        <v>5.6299999999999996E-2</v>
      </c>
      <c r="O72" s="44">
        <v>8.2699999999999996E-2</v>
      </c>
      <c r="P72" s="41" t="s">
        <v>25</v>
      </c>
      <c r="Q72" s="41" t="s">
        <v>112</v>
      </c>
      <c r="R72" s="45">
        <v>4</v>
      </c>
      <c r="S72" s="46">
        <v>0.8</v>
      </c>
      <c r="T72"/>
      <c r="U72"/>
    </row>
    <row r="73" spans="1:21" x14ac:dyDescent="0.3">
      <c r="A73" s="56" t="s">
        <v>131</v>
      </c>
      <c r="B73" s="55" t="s">
        <v>353</v>
      </c>
      <c r="C73" s="41" t="s">
        <v>303</v>
      </c>
      <c r="D73" s="55" t="s">
        <v>631</v>
      </c>
      <c r="E73" s="41" t="s">
        <v>187</v>
      </c>
      <c r="F73" s="41" t="s">
        <v>12</v>
      </c>
      <c r="G73" s="41" t="s">
        <v>114</v>
      </c>
      <c r="H73" s="41" t="s">
        <v>204</v>
      </c>
      <c r="I73" s="41" t="s">
        <v>39</v>
      </c>
      <c r="J73" s="41"/>
      <c r="K73" s="44">
        <v>0.2281</v>
      </c>
      <c r="L73" s="44">
        <v>7.6299999999999993E-2</v>
      </c>
      <c r="M73" s="44">
        <v>5.5099999999999996E-2</v>
      </c>
      <c r="N73" s="44">
        <v>0.11169999999999999</v>
      </c>
      <c r="O73" s="44">
        <v>0.1173</v>
      </c>
      <c r="P73" s="41" t="s">
        <v>113</v>
      </c>
      <c r="Q73" s="41" t="s">
        <v>112</v>
      </c>
      <c r="R73" s="45">
        <v>4</v>
      </c>
      <c r="S73" s="46">
        <v>0.3</v>
      </c>
      <c r="T73"/>
      <c r="U73"/>
    </row>
    <row r="74" spans="1:21" x14ac:dyDescent="0.3">
      <c r="A74" s="56" t="s">
        <v>132</v>
      </c>
      <c r="B74" s="55" t="s">
        <v>354</v>
      </c>
      <c r="C74" s="41" t="s">
        <v>271</v>
      </c>
      <c r="D74" s="55" t="s">
        <v>631</v>
      </c>
      <c r="E74" s="41" t="s">
        <v>81</v>
      </c>
      <c r="F74" s="41" t="s">
        <v>12</v>
      </c>
      <c r="G74" s="41" t="s">
        <v>114</v>
      </c>
      <c r="H74" s="41" t="s">
        <v>204</v>
      </c>
      <c r="I74" s="41" t="s">
        <v>226</v>
      </c>
      <c r="J74" s="41">
        <v>3</v>
      </c>
      <c r="K74" s="44">
        <v>2.5099999999999997E-2</v>
      </c>
      <c r="L74" s="44">
        <v>0.31440000000000001</v>
      </c>
      <c r="M74" s="44">
        <v>0.2097</v>
      </c>
      <c r="N74" s="44"/>
      <c r="O74" s="44"/>
      <c r="P74" s="41" t="s">
        <v>25</v>
      </c>
      <c r="Q74" s="41" t="s">
        <v>111</v>
      </c>
      <c r="R74" s="45">
        <v>4</v>
      </c>
      <c r="S74" s="46">
        <v>0.05</v>
      </c>
      <c r="T74"/>
      <c r="U74"/>
    </row>
    <row r="75" spans="1:21" x14ac:dyDescent="0.3">
      <c r="A75" s="56" t="s">
        <v>118</v>
      </c>
      <c r="B75" s="55" t="s">
        <v>355</v>
      </c>
      <c r="C75" s="41" t="s">
        <v>262</v>
      </c>
      <c r="D75" s="55" t="s">
        <v>960</v>
      </c>
      <c r="E75" s="41" t="s">
        <v>86</v>
      </c>
      <c r="F75" s="41" t="s">
        <v>12</v>
      </c>
      <c r="G75" s="41" t="s">
        <v>114</v>
      </c>
      <c r="H75" s="41" t="s">
        <v>204</v>
      </c>
      <c r="I75" s="41" t="s">
        <v>7</v>
      </c>
      <c r="J75" s="41">
        <v>3</v>
      </c>
      <c r="K75" s="44">
        <v>9.1799999999999993E-2</v>
      </c>
      <c r="L75" s="44">
        <v>6.4500000000000002E-2</v>
      </c>
      <c r="M75" s="44">
        <v>0.15179999999999999</v>
      </c>
      <c r="N75" s="44">
        <v>8.3100000000000007E-2</v>
      </c>
      <c r="O75" s="44">
        <v>8.5099999999999995E-2</v>
      </c>
      <c r="P75" s="41" t="s">
        <v>25</v>
      </c>
      <c r="Q75" s="41" t="s">
        <v>111</v>
      </c>
      <c r="R75" s="45">
        <v>4</v>
      </c>
      <c r="S75" s="46">
        <v>0.18</v>
      </c>
      <c r="T75"/>
      <c r="U75"/>
    </row>
    <row r="76" spans="1:21" x14ac:dyDescent="0.3">
      <c r="A76" s="56" t="s">
        <v>133</v>
      </c>
      <c r="B76" s="55" t="s">
        <v>356</v>
      </c>
      <c r="C76" s="41" t="s">
        <v>263</v>
      </c>
      <c r="D76" s="55" t="s">
        <v>632</v>
      </c>
      <c r="E76" s="41" t="s">
        <v>189</v>
      </c>
      <c r="F76" s="41" t="s">
        <v>12</v>
      </c>
      <c r="G76" s="41" t="s">
        <v>114</v>
      </c>
      <c r="H76" s="41" t="s">
        <v>204</v>
      </c>
      <c r="I76" s="41" t="s">
        <v>7</v>
      </c>
      <c r="J76" s="41">
        <v>5</v>
      </c>
      <c r="K76" s="44">
        <v>0.23929999999999998</v>
      </c>
      <c r="L76" s="44">
        <v>8.8800000000000004E-2</v>
      </c>
      <c r="M76" s="44">
        <v>0.14410000000000001</v>
      </c>
      <c r="N76" s="44">
        <v>0.1346</v>
      </c>
      <c r="O76" s="44">
        <v>9.4299999999999995E-2</v>
      </c>
      <c r="P76" s="41" t="s">
        <v>113</v>
      </c>
      <c r="Q76" s="41" t="s">
        <v>962</v>
      </c>
      <c r="R76" s="45">
        <v>4</v>
      </c>
      <c r="S76" s="46">
        <v>0.15</v>
      </c>
      <c r="T76"/>
      <c r="U76"/>
    </row>
    <row r="77" spans="1:21" x14ac:dyDescent="0.3">
      <c r="A77" s="56" t="s">
        <v>134</v>
      </c>
      <c r="B77" s="55" t="s">
        <v>357</v>
      </c>
      <c r="C77" s="41" t="s">
        <v>256</v>
      </c>
      <c r="D77" s="55" t="s">
        <v>631</v>
      </c>
      <c r="E77" s="41" t="s">
        <v>79</v>
      </c>
      <c r="F77" s="41" t="s">
        <v>182</v>
      </c>
      <c r="G77" s="41" t="s">
        <v>114</v>
      </c>
      <c r="H77" s="41" t="s">
        <v>204</v>
      </c>
      <c r="I77" s="41" t="s">
        <v>8</v>
      </c>
      <c r="J77" s="41"/>
      <c r="K77" s="44">
        <v>0.21179999999999999</v>
      </c>
      <c r="L77" s="44"/>
      <c r="M77" s="44"/>
      <c r="N77" s="44"/>
      <c r="O77" s="44"/>
      <c r="P77" s="41" t="s">
        <v>113</v>
      </c>
      <c r="Q77" s="41" t="s">
        <v>111</v>
      </c>
      <c r="R77" s="45">
        <v>4</v>
      </c>
      <c r="S77" s="46">
        <v>0.05</v>
      </c>
      <c r="T77"/>
      <c r="U77"/>
    </row>
    <row r="78" spans="1:21" x14ac:dyDescent="0.3">
      <c r="A78" s="56" t="s">
        <v>135</v>
      </c>
      <c r="B78" s="55" t="s">
        <v>358</v>
      </c>
      <c r="C78" s="41" t="s">
        <v>256</v>
      </c>
      <c r="D78" s="55" t="s">
        <v>631</v>
      </c>
      <c r="E78" s="41" t="s">
        <v>79</v>
      </c>
      <c r="F78" s="41" t="s">
        <v>12</v>
      </c>
      <c r="G78" s="41" t="s">
        <v>114</v>
      </c>
      <c r="H78" s="41" t="s">
        <v>204</v>
      </c>
      <c r="I78" s="41" t="s">
        <v>8</v>
      </c>
      <c r="J78" s="41">
        <v>3</v>
      </c>
      <c r="K78" s="44">
        <v>6.7900000000000002E-2</v>
      </c>
      <c r="L78" s="44">
        <v>0.2666</v>
      </c>
      <c r="M78" s="44">
        <v>0.1973</v>
      </c>
      <c r="N78" s="44">
        <v>0.16079999999999997</v>
      </c>
      <c r="O78" s="44">
        <v>0.1338</v>
      </c>
      <c r="P78" s="41" t="s">
        <v>113</v>
      </c>
      <c r="Q78" s="41" t="s">
        <v>112</v>
      </c>
      <c r="R78" s="45">
        <v>4</v>
      </c>
      <c r="S78" s="46">
        <v>0.3</v>
      </c>
      <c r="T78"/>
      <c r="U78"/>
    </row>
    <row r="79" spans="1:21" x14ac:dyDescent="0.3">
      <c r="A79" s="56" t="s">
        <v>136</v>
      </c>
      <c r="B79" s="55" t="s">
        <v>359</v>
      </c>
      <c r="C79" s="41" t="s">
        <v>256</v>
      </c>
      <c r="D79" s="55" t="s">
        <v>631</v>
      </c>
      <c r="E79" s="41" t="s">
        <v>79</v>
      </c>
      <c r="F79" s="41" t="s">
        <v>12</v>
      </c>
      <c r="G79" s="41" t="s">
        <v>114</v>
      </c>
      <c r="H79" s="41" t="s">
        <v>204</v>
      </c>
      <c r="I79" s="41" t="s">
        <v>8</v>
      </c>
      <c r="J79" s="41">
        <v>4</v>
      </c>
      <c r="K79" s="44">
        <v>6.3899999999999998E-2</v>
      </c>
      <c r="L79" s="44">
        <v>0.26329999999999998</v>
      </c>
      <c r="M79" s="44">
        <v>0.1946</v>
      </c>
      <c r="N79" s="44">
        <v>0.15689999999999998</v>
      </c>
      <c r="O79" s="44">
        <v>0.13059999999999999</v>
      </c>
      <c r="P79" s="41" t="s">
        <v>113</v>
      </c>
      <c r="Q79" s="41" t="s">
        <v>112</v>
      </c>
      <c r="R79" s="45">
        <v>4</v>
      </c>
      <c r="S79" s="46">
        <v>0.38</v>
      </c>
      <c r="T79"/>
      <c r="U79"/>
    </row>
    <row r="80" spans="1:21" x14ac:dyDescent="0.3">
      <c r="A80" s="56" t="s">
        <v>137</v>
      </c>
      <c r="B80" s="55" t="s">
        <v>360</v>
      </c>
      <c r="C80" s="41" t="s">
        <v>274</v>
      </c>
      <c r="D80" s="55" t="s">
        <v>631</v>
      </c>
      <c r="E80" s="41" t="s">
        <v>79</v>
      </c>
      <c r="F80" s="41" t="s">
        <v>12</v>
      </c>
      <c r="G80" s="41" t="s">
        <v>114</v>
      </c>
      <c r="H80" s="41" t="s">
        <v>204</v>
      </c>
      <c r="I80" s="41" t="s">
        <v>8</v>
      </c>
      <c r="J80" s="41">
        <v>3</v>
      </c>
      <c r="K80" s="44">
        <v>9.8999999999999991E-3</v>
      </c>
      <c r="L80" s="44">
        <v>0.15509999999999999</v>
      </c>
      <c r="M80" s="44">
        <v>0.20449999999999999</v>
      </c>
      <c r="N80" s="44"/>
      <c r="O80" s="44"/>
      <c r="P80" s="41" t="s">
        <v>25</v>
      </c>
      <c r="Q80" s="41" t="s">
        <v>111</v>
      </c>
      <c r="R80" s="45">
        <v>4</v>
      </c>
      <c r="S80" s="46">
        <v>0.08</v>
      </c>
      <c r="T80"/>
      <c r="U80"/>
    </row>
    <row r="81" spans="1:21" x14ac:dyDescent="0.3">
      <c r="A81" s="56" t="s">
        <v>122</v>
      </c>
      <c r="B81" s="55" t="s">
        <v>361</v>
      </c>
      <c r="C81" s="41" t="s">
        <v>282</v>
      </c>
      <c r="D81" s="55" t="s">
        <v>632</v>
      </c>
      <c r="E81" s="41" t="s">
        <v>98</v>
      </c>
      <c r="F81" s="41" t="s">
        <v>182</v>
      </c>
      <c r="G81" s="41" t="s">
        <v>114</v>
      </c>
      <c r="H81" s="41" t="s">
        <v>206</v>
      </c>
      <c r="I81" s="41" t="s">
        <v>227</v>
      </c>
      <c r="J81" s="41">
        <v>3</v>
      </c>
      <c r="K81" s="44">
        <v>0.11470000000000001</v>
      </c>
      <c r="L81" s="44">
        <v>0.1646</v>
      </c>
      <c r="M81" s="44">
        <v>0.32539999999999997</v>
      </c>
      <c r="N81" s="44">
        <v>0.16489999999999999</v>
      </c>
      <c r="O81" s="44">
        <v>6.25E-2</v>
      </c>
      <c r="P81" s="41" t="s">
        <v>25</v>
      </c>
      <c r="Q81" s="41" t="s">
        <v>962</v>
      </c>
      <c r="R81" s="45">
        <v>4</v>
      </c>
      <c r="S81" s="46">
        <v>0.4</v>
      </c>
      <c r="T81"/>
      <c r="U81"/>
    </row>
    <row r="82" spans="1:21" x14ac:dyDescent="0.3">
      <c r="A82" s="56" t="s">
        <v>138</v>
      </c>
      <c r="B82" s="55" t="s">
        <v>362</v>
      </c>
      <c r="C82" s="41" t="s">
        <v>294</v>
      </c>
      <c r="D82" s="55" t="s">
        <v>632</v>
      </c>
      <c r="E82" s="41" t="s">
        <v>98</v>
      </c>
      <c r="F82" s="41" t="s">
        <v>182</v>
      </c>
      <c r="G82" s="41" t="s">
        <v>114</v>
      </c>
      <c r="H82" s="41" t="s">
        <v>206</v>
      </c>
      <c r="I82" s="41" t="s">
        <v>216</v>
      </c>
      <c r="J82" s="41">
        <v>2</v>
      </c>
      <c r="K82" s="44">
        <v>4.6799999999999994E-2</v>
      </c>
      <c r="L82" s="44">
        <v>0.2198</v>
      </c>
      <c r="M82" s="44">
        <v>0.31530000000000002</v>
      </c>
      <c r="N82" s="44">
        <v>0.12659999999999999</v>
      </c>
      <c r="O82" s="44">
        <v>9.0000000000000011E-3</v>
      </c>
      <c r="P82" s="41" t="s">
        <v>25</v>
      </c>
      <c r="Q82" s="41" t="s">
        <v>962</v>
      </c>
      <c r="R82" s="45">
        <v>5</v>
      </c>
      <c r="S82" s="46">
        <v>0.4</v>
      </c>
      <c r="T82"/>
      <c r="U82"/>
    </row>
    <row r="83" spans="1:21" x14ac:dyDescent="0.3">
      <c r="A83" s="56" t="s">
        <v>116</v>
      </c>
      <c r="B83" s="55" t="s">
        <v>363</v>
      </c>
      <c r="C83" s="41" t="s">
        <v>284</v>
      </c>
      <c r="D83" s="55" t="s">
        <v>631</v>
      </c>
      <c r="E83" s="41" t="s">
        <v>98</v>
      </c>
      <c r="F83" s="41" t="s">
        <v>12</v>
      </c>
      <c r="G83" s="41" t="s">
        <v>114</v>
      </c>
      <c r="H83" s="41" t="s">
        <v>206</v>
      </c>
      <c r="I83" s="41" t="s">
        <v>228</v>
      </c>
      <c r="J83" s="41">
        <v>3</v>
      </c>
      <c r="K83" s="44">
        <v>5.0199999999999995E-2</v>
      </c>
      <c r="L83" s="44">
        <v>0.21629999999999999</v>
      </c>
      <c r="M83" s="44">
        <v>0.25700000000000001</v>
      </c>
      <c r="N83" s="44">
        <v>0.13390000000000002</v>
      </c>
      <c r="O83" s="44">
        <v>9.5600000000000004E-2</v>
      </c>
      <c r="P83" s="41" t="s">
        <v>25</v>
      </c>
      <c r="Q83" s="41" t="s">
        <v>111</v>
      </c>
      <c r="R83" s="45">
        <v>5</v>
      </c>
      <c r="S83" s="46">
        <v>0.35</v>
      </c>
      <c r="T83"/>
      <c r="U83"/>
    </row>
    <row r="84" spans="1:21" x14ac:dyDescent="0.3">
      <c r="A84" s="56" t="s">
        <v>139</v>
      </c>
      <c r="B84" s="55" t="s">
        <v>364</v>
      </c>
      <c r="C84" s="41" t="s">
        <v>295</v>
      </c>
      <c r="D84" s="55" t="s">
        <v>632</v>
      </c>
      <c r="E84" s="41" t="s">
        <v>101</v>
      </c>
      <c r="F84" s="41" t="s">
        <v>182</v>
      </c>
      <c r="G84" s="41" t="s">
        <v>114</v>
      </c>
      <c r="H84" s="41" t="s">
        <v>206</v>
      </c>
      <c r="I84" s="41" t="s">
        <v>229</v>
      </c>
      <c r="J84" s="41">
        <v>2</v>
      </c>
      <c r="K84" s="44">
        <v>0.18539999999999998</v>
      </c>
      <c r="L84" s="44">
        <v>1.43E-2</v>
      </c>
      <c r="M84" s="44">
        <v>2.07E-2</v>
      </c>
      <c r="N84" s="44">
        <v>6.9500000000000006E-2</v>
      </c>
      <c r="O84" s="44">
        <v>-2.4900000000000002E-2</v>
      </c>
      <c r="P84" s="41" t="s">
        <v>25</v>
      </c>
      <c r="Q84" s="41" t="s">
        <v>962</v>
      </c>
      <c r="R84" s="45">
        <v>5</v>
      </c>
      <c r="S84" s="46">
        <v>0.4</v>
      </c>
      <c r="T84"/>
      <c r="U84"/>
    </row>
    <row r="85" spans="1:21" x14ac:dyDescent="0.3">
      <c r="A85" s="56" t="s">
        <v>140</v>
      </c>
      <c r="B85" s="55" t="s">
        <v>365</v>
      </c>
      <c r="C85" s="41" t="s">
        <v>278</v>
      </c>
      <c r="D85" s="55" t="s">
        <v>631</v>
      </c>
      <c r="E85" s="41" t="s">
        <v>190</v>
      </c>
      <c r="F85" s="41" t="s">
        <v>12</v>
      </c>
      <c r="G85" s="41" t="s">
        <v>114</v>
      </c>
      <c r="H85" s="41" t="s">
        <v>205</v>
      </c>
      <c r="I85" s="41" t="s">
        <v>230</v>
      </c>
      <c r="J85" s="41">
        <v>4</v>
      </c>
      <c r="K85" s="44">
        <v>1.46E-2</v>
      </c>
      <c r="L85" s="44">
        <v>5.0700000000000002E-2</v>
      </c>
      <c r="M85" s="44">
        <v>0.11560000000000001</v>
      </c>
      <c r="N85" s="44">
        <v>5.9999999999999995E-4</v>
      </c>
      <c r="O85" s="44">
        <v>4.1299999999999996E-2</v>
      </c>
      <c r="P85" s="41" t="s">
        <v>113</v>
      </c>
      <c r="Q85" s="41" t="s">
        <v>112</v>
      </c>
      <c r="R85" s="45">
        <v>4</v>
      </c>
      <c r="S85" s="46">
        <v>0.25</v>
      </c>
      <c r="T85"/>
      <c r="U85"/>
    </row>
    <row r="86" spans="1:21" x14ac:dyDescent="0.3">
      <c r="A86" s="56" t="s">
        <v>141</v>
      </c>
      <c r="B86" s="55" t="s">
        <v>366</v>
      </c>
      <c r="C86" s="41" t="s">
        <v>279</v>
      </c>
      <c r="D86" s="55" t="s">
        <v>631</v>
      </c>
      <c r="E86" s="41" t="s">
        <v>96</v>
      </c>
      <c r="F86" s="41" t="s">
        <v>182</v>
      </c>
      <c r="G86" s="41" t="s">
        <v>114</v>
      </c>
      <c r="H86" s="41" t="s">
        <v>205</v>
      </c>
      <c r="I86" s="41" t="s">
        <v>231</v>
      </c>
      <c r="J86" s="41">
        <v>2</v>
      </c>
      <c r="K86" s="44">
        <v>1.5504</v>
      </c>
      <c r="L86" s="44">
        <v>0.13789999999999999</v>
      </c>
      <c r="M86" s="44">
        <v>6.7099999999999993E-2</v>
      </c>
      <c r="N86" s="44"/>
      <c r="O86" s="44"/>
      <c r="P86" s="41" t="s">
        <v>113</v>
      </c>
      <c r="Q86" s="41" t="s">
        <v>111</v>
      </c>
      <c r="R86" s="45">
        <v>6</v>
      </c>
      <c r="S86" s="46">
        <v>0.55000000000000004</v>
      </c>
      <c r="T86"/>
      <c r="U86"/>
    </row>
    <row r="87" spans="1:21" x14ac:dyDescent="0.3">
      <c r="A87" s="56" t="s">
        <v>142</v>
      </c>
      <c r="B87" s="55" t="s">
        <v>367</v>
      </c>
      <c r="C87" s="41" t="s">
        <v>307</v>
      </c>
      <c r="D87" s="55" t="s">
        <v>960</v>
      </c>
      <c r="E87" s="41" t="s">
        <v>187</v>
      </c>
      <c r="F87" s="41" t="s">
        <v>12</v>
      </c>
      <c r="G87" s="41" t="s">
        <v>114</v>
      </c>
      <c r="H87" s="41" t="s">
        <v>206</v>
      </c>
      <c r="I87" s="41" t="s">
        <v>232</v>
      </c>
      <c r="J87" s="41"/>
      <c r="K87" s="44">
        <v>2.07E-2</v>
      </c>
      <c r="L87" s="44">
        <v>0.10369999999999999</v>
      </c>
      <c r="M87" s="44">
        <v>9.6300000000000011E-2</v>
      </c>
      <c r="N87" s="44">
        <v>8.1099999999999992E-2</v>
      </c>
      <c r="O87" s="44">
        <v>7.9199999999999993E-2</v>
      </c>
      <c r="P87" s="41" t="s">
        <v>25</v>
      </c>
      <c r="Q87" s="41" t="s">
        <v>111</v>
      </c>
      <c r="R87" s="45">
        <v>4</v>
      </c>
      <c r="S87" s="46">
        <v>0.18</v>
      </c>
      <c r="T87"/>
      <c r="U87"/>
    </row>
    <row r="88" spans="1:21" x14ac:dyDescent="0.3">
      <c r="A88" s="56" t="s">
        <v>143</v>
      </c>
      <c r="B88" s="55" t="s">
        <v>368</v>
      </c>
      <c r="C88" s="41" t="s">
        <v>266</v>
      </c>
      <c r="D88" s="55" t="s">
        <v>631</v>
      </c>
      <c r="E88" s="41" t="s">
        <v>102</v>
      </c>
      <c r="F88" s="41" t="s">
        <v>12</v>
      </c>
      <c r="G88" s="41" t="s">
        <v>114</v>
      </c>
      <c r="H88" s="41" t="s">
        <v>205</v>
      </c>
      <c r="I88" s="41" t="s">
        <v>233</v>
      </c>
      <c r="J88" s="41">
        <v>4</v>
      </c>
      <c r="K88" s="44">
        <v>0.13500000000000001</v>
      </c>
      <c r="L88" s="44">
        <v>0.3488</v>
      </c>
      <c r="M88" s="44">
        <v>0.1207</v>
      </c>
      <c r="N88" s="44">
        <v>0.16839999999999999</v>
      </c>
      <c r="O88" s="44">
        <v>0.17559999999999998</v>
      </c>
      <c r="P88" s="41" t="s">
        <v>113</v>
      </c>
      <c r="Q88" s="41" t="s">
        <v>112</v>
      </c>
      <c r="R88" s="45">
        <v>4</v>
      </c>
      <c r="S88" s="46">
        <v>0.3</v>
      </c>
      <c r="T88"/>
      <c r="U88"/>
    </row>
    <row r="89" spans="1:21" x14ac:dyDescent="0.3">
      <c r="A89" s="56" t="s">
        <v>144</v>
      </c>
      <c r="B89" s="55" t="s">
        <v>369</v>
      </c>
      <c r="C89" s="41" t="s">
        <v>306</v>
      </c>
      <c r="D89" s="55" t="s">
        <v>960</v>
      </c>
      <c r="E89" s="41" t="s">
        <v>191</v>
      </c>
      <c r="F89" s="41" t="s">
        <v>12</v>
      </c>
      <c r="G89" s="41" t="s">
        <v>114</v>
      </c>
      <c r="H89" s="41" t="s">
        <v>205</v>
      </c>
      <c r="I89" s="41" t="s">
        <v>234</v>
      </c>
      <c r="J89" s="41"/>
      <c r="K89" s="44">
        <v>0.15539999999999998</v>
      </c>
      <c r="L89" s="44">
        <v>0.11210000000000001</v>
      </c>
      <c r="M89" s="44"/>
      <c r="N89" s="44"/>
      <c r="O89" s="44"/>
      <c r="P89" s="41" t="s">
        <v>25</v>
      </c>
      <c r="Q89" s="41" t="s">
        <v>111</v>
      </c>
      <c r="R89" s="45">
        <v>3</v>
      </c>
      <c r="S89" s="46">
        <v>0.3</v>
      </c>
      <c r="T89"/>
      <c r="U89"/>
    </row>
    <row r="90" spans="1:21" x14ac:dyDescent="0.3">
      <c r="A90" s="56" t="s">
        <v>145</v>
      </c>
      <c r="B90" s="55" t="s">
        <v>370</v>
      </c>
      <c r="C90" s="41" t="s">
        <v>258</v>
      </c>
      <c r="D90" s="55" t="s">
        <v>631</v>
      </c>
      <c r="E90" s="41" t="s">
        <v>98</v>
      </c>
      <c r="F90" s="41" t="s">
        <v>12</v>
      </c>
      <c r="G90" s="41" t="s">
        <v>114</v>
      </c>
      <c r="H90" s="41" t="s">
        <v>205</v>
      </c>
      <c r="I90" s="41" t="s">
        <v>214</v>
      </c>
      <c r="J90" s="41">
        <v>5</v>
      </c>
      <c r="K90" s="44">
        <v>8.4600000000000009E-2</v>
      </c>
      <c r="L90" s="44">
        <v>0.41200000000000003</v>
      </c>
      <c r="M90" s="44">
        <v>0.47520000000000001</v>
      </c>
      <c r="N90" s="44">
        <v>0.27350000000000002</v>
      </c>
      <c r="O90" s="44">
        <v>0.17670000000000002</v>
      </c>
      <c r="P90" s="41" t="s">
        <v>113</v>
      </c>
      <c r="Q90" s="41" t="s">
        <v>112</v>
      </c>
      <c r="R90" s="45">
        <v>5</v>
      </c>
      <c r="S90" s="46">
        <v>0.3</v>
      </c>
      <c r="T90"/>
      <c r="U90"/>
    </row>
    <row r="91" spans="1:21" x14ac:dyDescent="0.3">
      <c r="A91" s="56" t="s">
        <v>146</v>
      </c>
      <c r="B91" s="55" t="s">
        <v>371</v>
      </c>
      <c r="C91" s="41" t="s">
        <v>286</v>
      </c>
      <c r="D91" s="55" t="s">
        <v>631</v>
      </c>
      <c r="E91" s="41" t="s">
        <v>192</v>
      </c>
      <c r="F91" s="41" t="s">
        <v>12</v>
      </c>
      <c r="G91" s="41" t="s">
        <v>202</v>
      </c>
      <c r="H91" s="41" t="s">
        <v>207</v>
      </c>
      <c r="I91" s="41" t="s">
        <v>235</v>
      </c>
      <c r="J91" s="41">
        <v>3</v>
      </c>
      <c r="K91" s="44">
        <v>2.1299999999999999E-2</v>
      </c>
      <c r="L91" s="44">
        <v>2.9700000000000001E-2</v>
      </c>
      <c r="M91" s="44">
        <v>3.3099999999999997E-2</v>
      </c>
      <c r="N91" s="44">
        <v>2.81E-2</v>
      </c>
      <c r="O91" s="44">
        <v>5.6000000000000008E-3</v>
      </c>
      <c r="P91" s="41" t="s">
        <v>113</v>
      </c>
      <c r="Q91" s="41" t="s">
        <v>111</v>
      </c>
      <c r="R91" s="45">
        <v>2</v>
      </c>
      <c r="S91" s="46">
        <v>0.17</v>
      </c>
      <c r="T91"/>
      <c r="U91"/>
    </row>
    <row r="92" spans="1:21" x14ac:dyDescent="0.3">
      <c r="A92" s="56" t="s">
        <v>147</v>
      </c>
      <c r="B92" s="55" t="s">
        <v>372</v>
      </c>
      <c r="C92" s="41" t="s">
        <v>268</v>
      </c>
      <c r="D92" s="55" t="s">
        <v>631</v>
      </c>
      <c r="E92" s="41" t="s">
        <v>193</v>
      </c>
      <c r="F92" s="41" t="s">
        <v>12</v>
      </c>
      <c r="G92" s="41" t="s">
        <v>202</v>
      </c>
      <c r="H92" s="41" t="s">
        <v>207</v>
      </c>
      <c r="I92" s="41" t="s">
        <v>235</v>
      </c>
      <c r="J92" s="41">
        <v>4</v>
      </c>
      <c r="K92" s="44">
        <v>2.3099999999999999E-2</v>
      </c>
      <c r="L92" s="44">
        <v>2.3199999999999998E-2</v>
      </c>
      <c r="M92" s="44">
        <v>5.2199999999999996E-2</v>
      </c>
      <c r="N92" s="44">
        <v>3.0899999999999997E-2</v>
      </c>
      <c r="O92" s="44">
        <v>-3.2000000000000002E-3</v>
      </c>
      <c r="P92" s="41" t="s">
        <v>113</v>
      </c>
      <c r="Q92" s="41" t="s">
        <v>111</v>
      </c>
      <c r="R92" s="45">
        <v>2</v>
      </c>
      <c r="S92" s="46">
        <v>0.17</v>
      </c>
      <c r="T92"/>
      <c r="U92"/>
    </row>
    <row r="93" spans="1:21" x14ac:dyDescent="0.3">
      <c r="A93" s="56" t="s">
        <v>148</v>
      </c>
      <c r="B93" s="55" t="s">
        <v>373</v>
      </c>
      <c r="C93" s="41" t="s">
        <v>269</v>
      </c>
      <c r="D93" s="55" t="s">
        <v>631</v>
      </c>
      <c r="E93" s="41" t="s">
        <v>193</v>
      </c>
      <c r="F93" s="41" t="s">
        <v>12</v>
      </c>
      <c r="G93" s="41" t="s">
        <v>202</v>
      </c>
      <c r="H93" s="41" t="s">
        <v>207</v>
      </c>
      <c r="I93" s="41" t="s">
        <v>235</v>
      </c>
      <c r="J93" s="41">
        <v>4</v>
      </c>
      <c r="K93" s="44">
        <v>2.2400000000000003E-2</v>
      </c>
      <c r="L93" s="44">
        <v>2.0199999999999999E-2</v>
      </c>
      <c r="M93" s="44">
        <v>6.9599999999999995E-2</v>
      </c>
      <c r="N93" s="44">
        <v>3.39E-2</v>
      </c>
      <c r="O93" s="44">
        <v>-1.1000000000000001E-2</v>
      </c>
      <c r="P93" s="41" t="s">
        <v>113</v>
      </c>
      <c r="Q93" s="41" t="s">
        <v>111</v>
      </c>
      <c r="R93" s="45">
        <v>3</v>
      </c>
      <c r="S93" s="46">
        <v>0.17</v>
      </c>
      <c r="T93"/>
      <c r="U93"/>
    </row>
    <row r="94" spans="1:21" x14ac:dyDescent="0.3">
      <c r="A94" s="56" t="s">
        <v>117</v>
      </c>
      <c r="B94" s="55" t="s">
        <v>374</v>
      </c>
      <c r="C94" s="41" t="s">
        <v>270</v>
      </c>
      <c r="D94" s="55" t="s">
        <v>631</v>
      </c>
      <c r="E94" s="41" t="s">
        <v>193</v>
      </c>
      <c r="F94" s="41" t="s">
        <v>12</v>
      </c>
      <c r="G94" s="41" t="s">
        <v>202</v>
      </c>
      <c r="H94" s="41" t="s">
        <v>207</v>
      </c>
      <c r="I94" s="41" t="s">
        <v>235</v>
      </c>
      <c r="J94" s="41">
        <v>4</v>
      </c>
      <c r="K94" s="44">
        <v>1.5100000000000001E-2</v>
      </c>
      <c r="L94" s="44">
        <v>1.5300000000000001E-2</v>
      </c>
      <c r="M94" s="44">
        <v>8.6699999999999999E-2</v>
      </c>
      <c r="N94" s="44">
        <v>3.2000000000000001E-2</v>
      </c>
      <c r="O94" s="44">
        <v>-2.3799999999999998E-2</v>
      </c>
      <c r="P94" s="41" t="s">
        <v>113</v>
      </c>
      <c r="Q94" s="41" t="s">
        <v>111</v>
      </c>
      <c r="R94" s="45">
        <v>3</v>
      </c>
      <c r="S94" s="46">
        <v>0.17</v>
      </c>
      <c r="T94"/>
      <c r="U94"/>
    </row>
    <row r="95" spans="1:21" x14ac:dyDescent="0.3">
      <c r="A95" s="56" t="s">
        <v>149</v>
      </c>
      <c r="B95" s="55" t="s">
        <v>375</v>
      </c>
      <c r="C95" s="41" t="s">
        <v>297</v>
      </c>
      <c r="D95" s="55" t="s">
        <v>632</v>
      </c>
      <c r="E95" s="41" t="s">
        <v>194</v>
      </c>
      <c r="F95" s="41" t="s">
        <v>182</v>
      </c>
      <c r="G95" s="41" t="s">
        <v>202</v>
      </c>
      <c r="H95" s="41" t="s">
        <v>207</v>
      </c>
      <c r="I95" s="41" t="s">
        <v>225</v>
      </c>
      <c r="J95" s="41">
        <v>3</v>
      </c>
      <c r="K95" s="44">
        <v>0.14550000000000002</v>
      </c>
      <c r="L95" s="44">
        <v>3.0200000000000001E-2</v>
      </c>
      <c r="M95" s="44">
        <v>0.13439999999999999</v>
      </c>
      <c r="N95" s="44">
        <v>9.3200000000000005E-2</v>
      </c>
      <c r="O95" s="44">
        <v>3.5400000000000001E-2</v>
      </c>
      <c r="P95" s="41" t="s">
        <v>113</v>
      </c>
      <c r="Q95" s="41" t="s">
        <v>962</v>
      </c>
      <c r="R95" s="45">
        <v>3</v>
      </c>
      <c r="S95" s="46">
        <v>0.5</v>
      </c>
      <c r="T95"/>
      <c r="U95"/>
    </row>
    <row r="96" spans="1:21" x14ac:dyDescent="0.3">
      <c r="A96" s="56" t="s">
        <v>150</v>
      </c>
      <c r="B96" s="55" t="s">
        <v>376</v>
      </c>
      <c r="C96" s="41" t="s">
        <v>287</v>
      </c>
      <c r="D96" s="55" t="s">
        <v>631</v>
      </c>
      <c r="E96" s="41" t="s">
        <v>102</v>
      </c>
      <c r="F96" s="41" t="s">
        <v>12</v>
      </c>
      <c r="G96" s="41" t="s">
        <v>114</v>
      </c>
      <c r="H96" s="41" t="s">
        <v>205</v>
      </c>
      <c r="I96" s="41" t="s">
        <v>236</v>
      </c>
      <c r="J96" s="41">
        <v>3</v>
      </c>
      <c r="K96" s="44">
        <v>0.75049999999999994</v>
      </c>
      <c r="L96" s="44">
        <v>0.33529999999999999</v>
      </c>
      <c r="M96" s="44">
        <v>0.2681</v>
      </c>
      <c r="N96" s="44"/>
      <c r="O96" s="44"/>
      <c r="P96" s="41" t="s">
        <v>113</v>
      </c>
      <c r="Q96" s="41" t="s">
        <v>112</v>
      </c>
      <c r="R96" s="45">
        <v>5</v>
      </c>
      <c r="S96" s="46">
        <v>0.2</v>
      </c>
      <c r="T96"/>
      <c r="U96"/>
    </row>
    <row r="97" spans="1:20" x14ac:dyDescent="0.3">
      <c r="A97" s="56" t="s">
        <v>379</v>
      </c>
      <c r="B97" s="55" t="s">
        <v>380</v>
      </c>
      <c r="C97" s="41" t="s">
        <v>533</v>
      </c>
      <c r="D97" s="55" t="s">
        <v>959</v>
      </c>
      <c r="E97" s="41" t="s">
        <v>99</v>
      </c>
      <c r="F97" s="41" t="s">
        <v>12</v>
      </c>
      <c r="G97" s="41" t="s">
        <v>114</v>
      </c>
      <c r="H97" s="41" t="s">
        <v>205</v>
      </c>
      <c r="I97" s="41" t="s">
        <v>965</v>
      </c>
      <c r="J97" s="41"/>
      <c r="K97" s="44"/>
      <c r="L97" s="44"/>
      <c r="M97" s="44"/>
      <c r="N97" s="44"/>
      <c r="O97" s="44"/>
      <c r="P97" s="41" t="s">
        <v>113</v>
      </c>
      <c r="Q97" s="41" t="s">
        <v>111</v>
      </c>
      <c r="R97" s="45">
        <v>5</v>
      </c>
      <c r="S97" s="46">
        <v>0.4</v>
      </c>
      <c r="T97"/>
    </row>
    <row r="98" spans="1:20" x14ac:dyDescent="0.3">
      <c r="A98"/>
      <c r="B98" s="40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</row>
    <row r="99" spans="1:20" x14ac:dyDescent="0.3">
      <c r="A99"/>
      <c r="B99" s="40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</row>
    <row r="100" spans="1:20" x14ac:dyDescent="0.3">
      <c r="A100"/>
      <c r="B100" s="4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</row>
    <row r="101" spans="1:20" x14ac:dyDescent="0.3">
      <c r="A101"/>
      <c r="B101" s="40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</row>
    <row r="102" spans="1:20" x14ac:dyDescent="0.3">
      <c r="A102"/>
      <c r="B102" s="40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</row>
    <row r="103" spans="1:20" x14ac:dyDescent="0.3">
      <c r="A103"/>
      <c r="B103" s="40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</row>
    <row r="104" spans="1:20" x14ac:dyDescent="0.3">
      <c r="A104"/>
      <c r="B104" s="40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</row>
    <row r="105" spans="1:20" x14ac:dyDescent="0.3">
      <c r="A105"/>
      <c r="B105" s="40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</row>
    <row r="106" spans="1:20" x14ac:dyDescent="0.3">
      <c r="A106"/>
      <c r="B106" s="40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</row>
    <row r="107" spans="1:20" x14ac:dyDescent="0.3">
      <c r="A107"/>
      <c r="B107" s="40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</row>
    <row r="108" spans="1:20" x14ac:dyDescent="0.3">
      <c r="A108"/>
      <c r="B108" s="40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</row>
    <row r="109" spans="1:20" x14ac:dyDescent="0.3">
      <c r="A109"/>
      <c r="B109" s="40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</row>
    <row r="110" spans="1:20" x14ac:dyDescent="0.3">
      <c r="A110"/>
      <c r="B110" s="4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</row>
    <row r="111" spans="1:20" x14ac:dyDescent="0.3">
      <c r="A111"/>
      <c r="B111" s="40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</row>
    <row r="112" spans="1:20" x14ac:dyDescent="0.3">
      <c r="A112"/>
      <c r="B112" s="40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</row>
    <row r="113" spans="1:20" x14ac:dyDescent="0.3">
      <c r="A113"/>
      <c r="B113" s="40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</row>
    <row r="114" spans="1:20" x14ac:dyDescent="0.3">
      <c r="A114"/>
      <c r="B114" s="40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</row>
    <row r="115" spans="1:20" x14ac:dyDescent="0.3">
      <c r="A115"/>
      <c r="B115" s="40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 x14ac:dyDescent="0.3">
      <c r="A116"/>
      <c r="B116" s="40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17" spans="1:20" x14ac:dyDescent="0.3">
      <c r="A117"/>
      <c r="B117" s="40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</row>
    <row r="118" spans="1:20" x14ac:dyDescent="0.3">
      <c r="A118"/>
      <c r="B118" s="40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</row>
    <row r="119" spans="1:20" x14ac:dyDescent="0.3">
      <c r="A119"/>
      <c r="B119" s="40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</row>
    <row r="120" spans="1:20" x14ac:dyDescent="0.3">
      <c r="A120"/>
      <c r="B120" s="4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</row>
    <row r="121" spans="1:20" x14ac:dyDescent="0.3">
      <c r="A121"/>
      <c r="B121" s="40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</row>
    <row r="122" spans="1:20" x14ac:dyDescent="0.3">
      <c r="A122"/>
      <c r="B122" s="40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</row>
    <row r="123" spans="1:20" x14ac:dyDescent="0.3">
      <c r="A123"/>
      <c r="B123" s="40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</row>
    <row r="124" spans="1:20" x14ac:dyDescent="0.3">
      <c r="A124"/>
      <c r="B124" s="40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</row>
    <row r="125" spans="1:20" x14ac:dyDescent="0.3">
      <c r="A125"/>
      <c r="B125" s="40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</row>
    <row r="126" spans="1:20" x14ac:dyDescent="0.3">
      <c r="A126"/>
      <c r="B126" s="40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</row>
    <row r="127" spans="1:20" x14ac:dyDescent="0.3">
      <c r="A127"/>
      <c r="B127" s="40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</row>
    <row r="128" spans="1:20" x14ac:dyDescent="0.3">
      <c r="A128"/>
      <c r="B128" s="40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</row>
    <row r="129" spans="1:20" x14ac:dyDescent="0.3">
      <c r="A129"/>
      <c r="B129" s="40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</row>
    <row r="130" spans="1:20" x14ac:dyDescent="0.3">
      <c r="A130"/>
      <c r="B130" s="4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</row>
    <row r="131" spans="1:20" x14ac:dyDescent="0.3">
      <c r="A131"/>
      <c r="B131" s="40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</row>
    <row r="132" spans="1:20" x14ac:dyDescent="0.3">
      <c r="A132"/>
      <c r="B132" s="40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</row>
    <row r="133" spans="1:20" x14ac:dyDescent="0.3">
      <c r="A133"/>
      <c r="B133" s="40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</row>
    <row r="134" spans="1:20" x14ac:dyDescent="0.3">
      <c r="A134"/>
      <c r="B134" s="40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</row>
    <row r="135" spans="1:20" x14ac:dyDescent="0.3">
      <c r="A135"/>
      <c r="B135" s="40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</row>
    <row r="136" spans="1:20" x14ac:dyDescent="0.3">
      <c r="A136"/>
      <c r="B136" s="40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</row>
    <row r="137" spans="1:20" x14ac:dyDescent="0.3">
      <c r="A137"/>
      <c r="B137" s="40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</row>
    <row r="138" spans="1:20" x14ac:dyDescent="0.3">
      <c r="A138"/>
      <c r="B138" s="40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</row>
    <row r="139" spans="1:20" x14ac:dyDescent="0.3">
      <c r="A139"/>
      <c r="B139" s="40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</row>
    <row r="140" spans="1:20" x14ac:dyDescent="0.3">
      <c r="A140"/>
      <c r="B140" s="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</row>
    <row r="141" spans="1:20" x14ac:dyDescent="0.3">
      <c r="A141"/>
      <c r="B141" s="40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</row>
    <row r="142" spans="1:20" x14ac:dyDescent="0.3">
      <c r="A142"/>
      <c r="B142" s="40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1:20" x14ac:dyDescent="0.3">
      <c r="A143"/>
      <c r="B143" s="40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44" spans="1:20" x14ac:dyDescent="0.3">
      <c r="A144"/>
      <c r="B144" s="40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</row>
    <row r="145" spans="1:20" x14ac:dyDescent="0.3">
      <c r="A145"/>
      <c r="B145" s="40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</row>
    <row r="146" spans="1:20" x14ac:dyDescent="0.3">
      <c r="A146"/>
      <c r="B146" s="40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</row>
    <row r="147" spans="1:20" x14ac:dyDescent="0.3">
      <c r="A147"/>
      <c r="B147" s="40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</row>
    <row r="148" spans="1:20" x14ac:dyDescent="0.3">
      <c r="A148"/>
      <c r="B148" s="40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</row>
    <row r="149" spans="1:20" x14ac:dyDescent="0.3">
      <c r="A149"/>
      <c r="B149" s="40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1:20" x14ac:dyDescent="0.3">
      <c r="A150"/>
      <c r="B150" s="4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</row>
    <row r="151" spans="1:20" x14ac:dyDescent="0.3">
      <c r="A151"/>
      <c r="B151" s="40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</row>
    <row r="152" spans="1:20" x14ac:dyDescent="0.3">
      <c r="A152"/>
      <c r="B152" s="40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</row>
    <row r="153" spans="1:20" x14ac:dyDescent="0.3">
      <c r="A153"/>
      <c r="B153" s="40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</row>
    <row r="154" spans="1:20" x14ac:dyDescent="0.3">
      <c r="A154"/>
      <c r="B154" s="40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</row>
    <row r="155" spans="1:20" x14ac:dyDescent="0.3">
      <c r="A155"/>
      <c r="B155" s="40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</row>
    <row r="156" spans="1:20" x14ac:dyDescent="0.3">
      <c r="A156"/>
      <c r="B156" s="40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</row>
    <row r="157" spans="1:20" x14ac:dyDescent="0.3">
      <c r="A157"/>
      <c r="B157" s="40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</row>
    <row r="158" spans="1:20" x14ac:dyDescent="0.3">
      <c r="A158"/>
      <c r="B158" s="40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</row>
    <row r="159" spans="1:20" x14ac:dyDescent="0.3">
      <c r="A159"/>
      <c r="B159" s="40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</row>
    <row r="160" spans="1:20" x14ac:dyDescent="0.3">
      <c r="A160"/>
      <c r="B160" s="4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</row>
    <row r="161" spans="1:20" x14ac:dyDescent="0.3">
      <c r="A161"/>
      <c r="B161" s="40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</row>
    <row r="162" spans="1:20" x14ac:dyDescent="0.3">
      <c r="A162"/>
      <c r="B162" s="40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</row>
    <row r="163" spans="1:20" x14ac:dyDescent="0.3">
      <c r="A163"/>
      <c r="B163" s="40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</row>
    <row r="164" spans="1:20" x14ac:dyDescent="0.3">
      <c r="A164"/>
      <c r="B164" s="40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</row>
    <row r="165" spans="1:20" x14ac:dyDescent="0.3">
      <c r="A165"/>
      <c r="B165" s="40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</row>
  </sheetData>
  <pageMargins left="0.7" right="0.7" top="0.75" bottom="0.75" header="0.3" footer="0.3"/>
  <pageSetup paperSize="9" orientation="portrait" horizontalDpi="1200" verticalDpi="120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FFFF00"/>
  </sheetPr>
  <dimension ref="A2:X84"/>
  <sheetViews>
    <sheetView showGridLines="0" zoomScale="74" zoomScaleNormal="85" workbookViewId="0">
      <selection activeCell="A7" sqref="A7"/>
    </sheetView>
  </sheetViews>
  <sheetFormatPr baseColWidth="10" defaultColWidth="11.19921875" defaultRowHeight="18.75" x14ac:dyDescent="0.3"/>
  <cols>
    <col min="1" max="1" width="20.8984375" style="1" customWidth="1"/>
    <col min="2" max="2" width="16.796875" style="1" customWidth="1"/>
    <col min="3" max="3" width="23.296875" style="1" customWidth="1"/>
    <col min="4" max="4" width="15.59765625" style="1" bestFit="1" customWidth="1"/>
    <col min="5" max="5" width="50.8984375" style="1" customWidth="1"/>
    <col min="6" max="6" width="57.69921875" style="1" bestFit="1" customWidth="1"/>
    <col min="7" max="7" width="16.3984375" style="1" bestFit="1" customWidth="1"/>
    <col min="8" max="10" width="13.3984375" style="1" customWidth="1"/>
    <col min="11" max="11" width="13.8984375" style="1" customWidth="1"/>
    <col min="12" max="12" width="13.3984375" style="1" customWidth="1"/>
    <col min="13" max="13" width="14.296875" style="1" customWidth="1"/>
    <col min="14" max="14" width="15.19921875" style="1" customWidth="1"/>
    <col min="15" max="15" width="15.296875" style="1" customWidth="1"/>
    <col min="16" max="18" width="11.19921875" style="1" customWidth="1"/>
    <col min="19" max="19" width="24.5" style="1" bestFit="1" customWidth="1"/>
    <col min="20" max="20" width="13.69921875" style="1" customWidth="1"/>
    <col min="21" max="21" width="15.19921875" style="1" customWidth="1"/>
    <col min="22" max="22" width="21.8984375" style="1" customWidth="1"/>
    <col min="23" max="23" width="35.3984375" style="1" bestFit="1" customWidth="1"/>
    <col min="24" max="24" width="16.8984375" style="1" bestFit="1" customWidth="1"/>
    <col min="25" max="16384" width="11.19921875" style="1"/>
  </cols>
  <sheetData>
    <row r="2" spans="1:24" x14ac:dyDescent="0.3">
      <c r="Q2" s="18"/>
      <c r="R2" s="18"/>
      <c r="S2" s="18"/>
      <c r="T2" s="18"/>
    </row>
    <row r="5" spans="1:24" x14ac:dyDescent="0.3">
      <c r="S5" s="18"/>
    </row>
    <row r="6" spans="1:24" ht="47.25" x14ac:dyDescent="0.3">
      <c r="A6" s="10" t="s">
        <v>2</v>
      </c>
      <c r="B6" s="10" t="s">
        <v>10</v>
      </c>
      <c r="C6" s="10" t="s">
        <v>0</v>
      </c>
      <c r="D6" s="10" t="s">
        <v>13</v>
      </c>
      <c r="E6" s="11" t="s">
        <v>1</v>
      </c>
      <c r="F6" s="10" t="s">
        <v>3</v>
      </c>
      <c r="G6" s="10" t="s">
        <v>11</v>
      </c>
      <c r="H6" s="2" t="s">
        <v>950</v>
      </c>
      <c r="I6" s="2" t="s">
        <v>951</v>
      </c>
      <c r="J6" s="2" t="s">
        <v>308</v>
      </c>
      <c r="K6" s="2" t="s">
        <v>198</v>
      </c>
      <c r="L6" s="2" t="s">
        <v>20</v>
      </c>
      <c r="M6" s="2" t="s">
        <v>4</v>
      </c>
      <c r="N6" s="2" t="s">
        <v>634</v>
      </c>
      <c r="O6" s="2" t="s">
        <v>635</v>
      </c>
      <c r="P6" s="2" t="s">
        <v>110</v>
      </c>
      <c r="Q6" s="2" t="s">
        <v>109</v>
      </c>
      <c r="R6" s="2" t="s">
        <v>5</v>
      </c>
      <c r="S6" s="2" t="s">
        <v>123</v>
      </c>
      <c r="T6" s="2" t="s">
        <v>21</v>
      </c>
      <c r="U6" s="2" t="s">
        <v>200</v>
      </c>
      <c r="V6" s="2" t="s">
        <v>201</v>
      </c>
      <c r="W6" s="2" t="s">
        <v>199</v>
      </c>
      <c r="X6" s="2" t="s">
        <v>954</v>
      </c>
    </row>
    <row r="7" spans="1:24" x14ac:dyDescent="0.3">
      <c r="A7" s="12" t="s">
        <v>40</v>
      </c>
      <c r="B7" s="12" t="str">
        <f>_xlfn.XLOOKUP(A7,AUTRES!A:A,AUTRES!B:B)</f>
        <v>Actions</v>
      </c>
      <c r="C7" s="12" t="str">
        <f>_xlfn.XLOOKUP(A7,AUTRES!A:A,AUTRES!C:C)</f>
        <v>Allemagne</v>
      </c>
      <c r="D7" s="12" t="str">
        <f>VLOOKUP(A7,Extract_MS_ETF_01022026!A:BR,7,FALSE)</f>
        <v>Euro</v>
      </c>
      <c r="E7" s="12" t="str">
        <f>VLOOKUP(A7,Extract_MS_ETF_01022026!A:BR,10,FALSE)</f>
        <v>Europe ETF  - Germany Equity</v>
      </c>
      <c r="F7" s="12" t="str">
        <f>VLOOKUP(A7,'Libllé ETF explicit'!A:B,2,FALSE)</f>
        <v>Amundi ETF DAX UCITS ETF DR</v>
      </c>
      <c r="G7" s="54" t="str">
        <f>_xlfn.XLOOKUP(A7,AUTRES!A:A,AUTRES!D:D)</f>
        <v>Amundi</v>
      </c>
      <c r="H7" s="47">
        <f>IF(ISBLANK(VLOOKUP(A7,Extract_MS_ETF_01022026!A:BR,21,FALSE)),"",VLOOKUP(A7,Extract_MS_ETF_01022026!A:BR,21,FALSE)/100)</f>
        <v>2.0999999999999999E-3</v>
      </c>
      <c r="I7" s="47">
        <f>IF(ISBLANK(VLOOKUP(A7,Extract_MS_ETF_01022026!A:BR,22,FALSE)),"",VLOOKUP(A7,Extract_MS_ETF_01022026!A:BR,22,FALSE)/100)</f>
        <v>0.22460000000000002</v>
      </c>
      <c r="J7" s="47">
        <f>IF(ISBLANK(VLOOKUP(A7,Extract_MS_ETF_01022026!A:BR,23,FALSE)),"",VLOOKUP(A7,Extract_MS_ETF_01022026!A:BR,23,FALSE)/100)</f>
        <v>0.18239999999999998</v>
      </c>
      <c r="K7" s="47">
        <f>IF(ISBLANK(VLOOKUP(A7,Extract_MS_ETF_01022026!A:BR,24,FALSE)),"",VLOOKUP(A7,Extract_MS_ETF_01022026!A:BR,24,FALSE)/100)</f>
        <v>0.19620000000000001</v>
      </c>
      <c r="L7" s="47">
        <f>IF(ISBLANK(VLOOKUP(A7,Extract_MS_ETF_01022026!A:BR,25,FALSE)),"",VLOOKUP(A7,Extract_MS_ETF_01022026!A:BR,25,FALSE)/100)</f>
        <v>-0.12869999999999998</v>
      </c>
      <c r="M7" s="48">
        <f>IF(ISBLANK(VLOOKUP(A7,Extract_MS_ETF_01022026!A:BR,20,FALSE)),"",VLOOKUP(A7,Extract_MS_ETF_01022026!A:BR,20,FALSE))</f>
        <v>5</v>
      </c>
      <c r="N7" s="49">
        <f>IF(ISBLANK(VLOOKUP(A7,Extract_MS_ETF_01022026!A:BR,31,FALSE)),"",VLOOKUP(A7,Extract_MS_ETF_01022026!A:BR,31,FALSE)/100)</f>
        <v>0.16940000000000002</v>
      </c>
      <c r="O7" s="49">
        <f>IF(ISBLANK(VLOOKUP(A7,Extract_MS_ETF_01022026!A:BR,32,FALSE)),"",VLOOKUP(A7,Extract_MS_ETF_01022026!A:BR,32,FALSE)/100)</f>
        <v>0.12240000000000001</v>
      </c>
      <c r="P7" s="50">
        <f>VLOOKUP(A7,Extract_MS_ETF_01022026!A:BR,13,FALSE)</f>
        <v>4</v>
      </c>
      <c r="Q7" s="50" t="str">
        <f>IF(VLOOKUP(A7,Extract_MS_ETF_01022026!A:BR,38,FALSE)="not stated","Article 6",VLOOKUP(A7,Extract_MS_ETF_01022026!A:BR,38,FALSE))</f>
        <v>Article 6</v>
      </c>
      <c r="R7" s="51">
        <f>VLOOKUP(A7,Extract_MS_ETF_01022026!A:BR,14,FALSE)</f>
        <v>0.1</v>
      </c>
      <c r="S7" s="51" t="str">
        <f t="shared" ref="S7" si="0">IF(R7&lt;=0.2,"Inférieur ou égal à 0,20%",IF(R7&lt;=0.4,"Compris entre 0,20% et 0,40%",IF(R7&gt;0.4,"Supérieur à 0,40%")))</f>
        <v>Inférieur ou égal à 0,20%</v>
      </c>
      <c r="T7" s="52" t="str">
        <f>_xlfn.XLOOKUP(A7,AUTRES!A:A,AUTRES!E:E)</f>
        <v>Physique</v>
      </c>
      <c r="U7" s="52" t="str">
        <f>_xlfn.XLOOKUP(A7,AUTRES!A:A,AUTRES!F:F)</f>
        <v>Géographique</v>
      </c>
      <c r="V7" s="52" t="str">
        <f>_xlfn.XLOOKUP(A7,AUTRES!A:A,AUTRES!G:G)</f>
        <v>Allemagne</v>
      </c>
      <c r="W7" s="52" t="str">
        <f>VLOOKUP(A7,Extract_MS_ETF_01022026!A:BR,41,FALSE)</f>
        <v>FSE DAX NR EUR</v>
      </c>
      <c r="X7" s="53">
        <f>VLOOKUP(A7,Extract_MS_ETF_01022026!A:BR,18,FALSE)</f>
        <v>1501770696</v>
      </c>
    </row>
    <row r="8" spans="1:24" x14ac:dyDescent="0.3">
      <c r="A8" s="12" t="s">
        <v>132</v>
      </c>
      <c r="B8" s="12" t="str">
        <f>_xlfn.XLOOKUP(A8,AUTRES!A:A,AUTRES!B:B)</f>
        <v>Actions</v>
      </c>
      <c r="C8" s="12" t="str">
        <f>_xlfn.XLOOKUP(A8,AUTRES!A:A,AUTRES!C:C)</f>
        <v>États-Unis d'Amérique</v>
      </c>
      <c r="D8" s="12" t="str">
        <f>VLOOKUP(A8,Extract_MS_ETF_01022026!A:BR,7,FALSE)</f>
        <v>Euro</v>
      </c>
      <c r="E8" s="12" t="str">
        <f>VLOOKUP(A8,Extract_MS_ETF_01022026!A:BR,10,FALSE)</f>
        <v>Europe ETF  - Actions Etats-Unis Gdes Cap. Mixte</v>
      </c>
      <c r="F8" s="12" t="str">
        <f>VLOOKUP(A8,'Libllé ETF explicit'!A:B,2,FALSE)</f>
        <v>Amundi MSCI North America ESG Climate Net Zero Ambition CTB UCITS ETF Acc</v>
      </c>
      <c r="G8" s="54" t="str">
        <f>_xlfn.XLOOKUP(A8,AUTRES!A:A,AUTRES!D:D)</f>
        <v>Amundi</v>
      </c>
      <c r="H8" s="47">
        <f>IF(ISBLANK(VLOOKUP(A8,Extract_MS_ETF_01022026!A:BR,21,FALSE)),"",VLOOKUP(A8,Extract_MS_ETF_01022026!A:BR,21,FALSE)/100)</f>
        <v>-1.2199999999999999E-2</v>
      </c>
      <c r="I8" s="47">
        <f>IF(ISBLANK(VLOOKUP(A8,Extract_MS_ETF_01022026!A:BR,22,FALSE)),"",VLOOKUP(A8,Extract_MS_ETF_01022026!A:BR,22,FALSE)/100)</f>
        <v>2.5099999999999997E-2</v>
      </c>
      <c r="J8" s="47">
        <f>IF(ISBLANK(VLOOKUP(A8,Extract_MS_ETF_01022026!A:BR,23,FALSE)),"",VLOOKUP(A8,Extract_MS_ETF_01022026!A:BR,23,FALSE)/100)</f>
        <v>0.31440000000000001</v>
      </c>
      <c r="K8" s="47">
        <f>IF(ISBLANK(VLOOKUP(A8,Extract_MS_ETF_01022026!A:BR,24,FALSE)),"",VLOOKUP(A8,Extract_MS_ETF_01022026!A:BR,24,FALSE)/100)</f>
        <v>0.2097</v>
      </c>
      <c r="L8" s="47">
        <f>IF(ISBLANK(VLOOKUP(A8,Extract_MS_ETF_01022026!A:BR,25,FALSE)),"",VLOOKUP(A8,Extract_MS_ETF_01022026!A:BR,25,FALSE)/100)</f>
        <v>-0.1434</v>
      </c>
      <c r="M8" s="48">
        <f>IF(ISBLANK(VLOOKUP(A8,Extract_MS_ETF_01022026!A:BR,20,FALSE)),"",VLOOKUP(A8,Extract_MS_ETF_01022026!A:BR,20,FALSE))</f>
        <v>3</v>
      </c>
      <c r="N8" s="49" t="str">
        <f>IF(ISBLANK(VLOOKUP(A8,Extract_MS_ETF_01022026!A:BR,31,FALSE)),"",VLOOKUP(A8,Extract_MS_ETF_01022026!A:BR,31,FALSE)/100)</f>
        <v/>
      </c>
      <c r="O8" s="49" t="str">
        <f>IF(ISBLANK(VLOOKUP(A8,Extract_MS_ETF_01022026!A:BR,32,FALSE)),"",VLOOKUP(A8,Extract_MS_ETF_01022026!A:BR,32,FALSE)/100)</f>
        <v/>
      </c>
      <c r="P8" s="50">
        <f>VLOOKUP(A8,Extract_MS_ETF_01022026!A:BR,13,FALSE)</f>
        <v>4</v>
      </c>
      <c r="Q8" s="50" t="str">
        <f>IF(VLOOKUP(A8,Extract_MS_ETF_01022026!A:BR,38,FALSE)="not stated","Article 6",VLOOKUP(A8,Extract_MS_ETF_01022026!A:BR,38,FALSE))</f>
        <v>Article 8</v>
      </c>
      <c r="R8" s="51">
        <f>VLOOKUP(A8,Extract_MS_ETF_01022026!A:BR,14,FALSE)</f>
        <v>0.05</v>
      </c>
      <c r="S8" s="51" t="str">
        <f t="shared" ref="S8:S71" si="1">IF(R8&lt;=0.2,"Inférieur ou égal à 0,20%",IF(R8&lt;=0.4,"Compris entre 0,20% et 0,40%",IF(R8&gt;0.4,"Supérieur à 0,40%")))</f>
        <v>Inférieur ou égal à 0,20%</v>
      </c>
      <c r="T8" s="52" t="str">
        <f>_xlfn.XLOOKUP(A8,AUTRES!A:A,AUTRES!E:E)</f>
        <v>Physique</v>
      </c>
      <c r="U8" s="52" t="str">
        <f>_xlfn.XLOOKUP(A8,AUTRES!A:A,AUTRES!F:F)</f>
        <v>Géographique</v>
      </c>
      <c r="V8" s="52" t="str">
        <f>_xlfn.XLOOKUP(A8,AUTRES!A:A,AUTRES!G:G)</f>
        <v>Amérique du Nord</v>
      </c>
      <c r="W8" s="52" t="str">
        <f>VLOOKUP(A8,Extract_MS_ETF_01022026!A:BR,41,FALSE)</f>
        <v>MSCI NA ESG Broad CTB Sl NR USD</v>
      </c>
      <c r="X8" s="53">
        <f>VLOOKUP(A8,Extract_MS_ETF_01022026!A:BR,18,FALSE)</f>
        <v>612425157</v>
      </c>
    </row>
    <row r="9" spans="1:24" x14ac:dyDescent="0.3">
      <c r="A9" s="12" t="s">
        <v>52</v>
      </c>
      <c r="B9" s="12" t="str">
        <f>_xlfn.XLOOKUP(A9,AUTRES!A:A,AUTRES!B:B)</f>
        <v>Actions</v>
      </c>
      <c r="C9" s="12" t="str">
        <f>_xlfn.XLOOKUP(A9,AUTRES!A:A,AUTRES!C:C)</f>
        <v>Amérique Latine</v>
      </c>
      <c r="D9" s="12" t="str">
        <f>VLOOKUP(A9,Extract_MS_ETF_01022026!A:BR,7,FALSE)</f>
        <v>Euro</v>
      </c>
      <c r="E9" s="12" t="str">
        <f>VLOOKUP(A9,Extract_MS_ETF_01022026!A:BR,10,FALSE)</f>
        <v>Europe ETF  - Actions Amérique Latine</v>
      </c>
      <c r="F9" s="12" t="str">
        <f>VLOOKUP(A9,'Libllé ETF explicit'!A:B,2,FALSE)</f>
        <v>Amundi MSCI EM Latin America UCITS ETF - EUR (C)</v>
      </c>
      <c r="G9" s="54" t="str">
        <f>_xlfn.XLOOKUP(A9,AUTRES!A:A,AUTRES!D:D)</f>
        <v>Amundi</v>
      </c>
      <c r="H9" s="47">
        <f>IF(ISBLANK(VLOOKUP(A9,Extract_MS_ETF_01022026!A:BR,21,FALSE)),"",VLOOKUP(A9,Extract_MS_ETF_01022026!A:BR,21,FALSE)/100)</f>
        <v>0.1555</v>
      </c>
      <c r="I9" s="47">
        <f>IF(ISBLANK(VLOOKUP(A9,Extract_MS_ETF_01022026!A:BR,22,FALSE)),"",VLOOKUP(A9,Extract_MS_ETF_01022026!A:BR,22,FALSE)/100)</f>
        <v>0.36530000000000001</v>
      </c>
      <c r="J9" s="47">
        <f>IF(ISBLANK(VLOOKUP(A9,Extract_MS_ETF_01022026!A:BR,23,FALSE)),"",VLOOKUP(A9,Extract_MS_ETF_01022026!A:BR,23,FALSE)/100)</f>
        <v>-0.21590000000000001</v>
      </c>
      <c r="K9" s="47">
        <f>IF(ISBLANK(VLOOKUP(A9,Extract_MS_ETF_01022026!A:BR,24,FALSE)),"",VLOOKUP(A9,Extract_MS_ETF_01022026!A:BR,24,FALSE)/100)</f>
        <v>0.2777</v>
      </c>
      <c r="L9" s="47">
        <f>IF(ISBLANK(VLOOKUP(A9,Extract_MS_ETF_01022026!A:BR,25,FALSE)),"",VLOOKUP(A9,Extract_MS_ETF_01022026!A:BR,25,FALSE)/100)</f>
        <v>0.1588</v>
      </c>
      <c r="M9" s="48">
        <f>IF(ISBLANK(VLOOKUP(A9,Extract_MS_ETF_01022026!A:BR,20,FALSE)),"",VLOOKUP(A9,Extract_MS_ETF_01022026!A:BR,20,FALSE))</f>
        <v>4</v>
      </c>
      <c r="N9" s="49">
        <f>IF(ISBLANK(VLOOKUP(A9,Extract_MS_ETF_01022026!A:BR,31,FALSE)),"",VLOOKUP(A9,Extract_MS_ETF_01022026!A:BR,31,FALSE)/100)</f>
        <v>0.14249999999999999</v>
      </c>
      <c r="O9" s="49">
        <f>IF(ISBLANK(VLOOKUP(A9,Extract_MS_ETF_01022026!A:BR,32,FALSE)),"",VLOOKUP(A9,Extract_MS_ETF_01022026!A:BR,32,FALSE)/100)</f>
        <v>0.13689999999999999</v>
      </c>
      <c r="P9" s="50">
        <f>VLOOKUP(A9,Extract_MS_ETF_01022026!A:BR,13,FALSE)</f>
        <v>5</v>
      </c>
      <c r="Q9" s="50" t="str">
        <f>IF(VLOOKUP(A9,Extract_MS_ETF_01022026!A:BR,38,FALSE)="not stated","Article 6",VLOOKUP(A9,Extract_MS_ETF_01022026!A:BR,38,FALSE))</f>
        <v>Article 6</v>
      </c>
      <c r="R9" s="51">
        <f>VLOOKUP(A9,Extract_MS_ETF_01022026!A:BR,14,FALSE)</f>
        <v>0.2</v>
      </c>
      <c r="S9" s="51" t="str">
        <f t="shared" si="1"/>
        <v>Inférieur ou égal à 0,20%</v>
      </c>
      <c r="T9" s="52" t="str">
        <f>_xlfn.XLOOKUP(A9,AUTRES!A:A,AUTRES!E:E)</f>
        <v>Synthétique</v>
      </c>
      <c r="U9" s="52" t="str">
        <f>_xlfn.XLOOKUP(A9,AUTRES!A:A,AUTRES!F:F)</f>
        <v>Géographique</v>
      </c>
      <c r="V9" s="52" t="str">
        <f>_xlfn.XLOOKUP(A9,AUTRES!A:A,AUTRES!G:G)</f>
        <v>Amérique Latine</v>
      </c>
      <c r="W9" s="52" t="str">
        <f>VLOOKUP(A9,Extract_MS_ETF_01022026!A:BR,41,FALSE)</f>
        <v>MSCI EM Latin America NR USD</v>
      </c>
      <c r="X9" s="53">
        <f>VLOOKUP(A9,Extract_MS_ETF_01022026!A:BR,18,FALSE)</f>
        <v>704721575</v>
      </c>
    </row>
    <row r="10" spans="1:24" x14ac:dyDescent="0.3">
      <c r="A10" s="12" t="s">
        <v>49</v>
      </c>
      <c r="B10" s="12" t="str">
        <f>_xlfn.XLOOKUP(A10,AUTRES!A:A,AUTRES!B:B)</f>
        <v>Actions</v>
      </c>
      <c r="C10" s="12" t="str">
        <f>_xlfn.XLOOKUP(A10,AUTRES!A:A,AUTRES!C:C)</f>
        <v>Asie</v>
      </c>
      <c r="D10" s="12" t="str">
        <f>VLOOKUP(A10,Extract_MS_ETF_01022026!A:BR,7,FALSE)</f>
        <v>Euro</v>
      </c>
      <c r="E10" s="12" t="str">
        <f>VLOOKUP(A10,Extract_MS_ETF_01022026!A:BR,10,FALSE)</f>
        <v>Europe ETF  - Actions Asie hors Japon</v>
      </c>
      <c r="F10" s="12" t="str">
        <f>VLOOKUP(A10,'Libllé ETF explicit'!A:B,2,FALSE)</f>
        <v>Amundi MSCI Em Asia UCITS ETF - EUR (C)</v>
      </c>
      <c r="G10" s="54" t="str">
        <f>_xlfn.XLOOKUP(A10,AUTRES!A:A,AUTRES!D:D)</f>
        <v>Amundi</v>
      </c>
      <c r="H10" s="47">
        <f>IF(ISBLANK(VLOOKUP(A10,Extract_MS_ETF_01022026!A:BR,21,FALSE)),"",VLOOKUP(A10,Extract_MS_ETF_01022026!A:BR,21,FALSE)/100)</f>
        <v>6.59E-2</v>
      </c>
      <c r="I10" s="47">
        <f>IF(ISBLANK(VLOOKUP(A10,Extract_MS_ETF_01022026!A:BR,22,FALSE)),"",VLOOKUP(A10,Extract_MS_ETF_01022026!A:BR,22,FALSE)/100)</f>
        <v>0.1648</v>
      </c>
      <c r="J10" s="47">
        <f>IF(ISBLANK(VLOOKUP(A10,Extract_MS_ETF_01022026!A:BR,23,FALSE)),"",VLOOKUP(A10,Extract_MS_ETF_01022026!A:BR,23,FALSE)/100)</f>
        <v>0.1938</v>
      </c>
      <c r="K10" s="47">
        <f>IF(ISBLANK(VLOOKUP(A10,Extract_MS_ETF_01022026!A:BR,24,FALSE)),"",VLOOKUP(A10,Extract_MS_ETF_01022026!A:BR,24,FALSE)/100)</f>
        <v>3.9399999999999998E-2</v>
      </c>
      <c r="L10" s="47">
        <f>IF(ISBLANK(VLOOKUP(A10,Extract_MS_ETF_01022026!A:BR,25,FALSE)),"",VLOOKUP(A10,Extract_MS_ETF_01022026!A:BR,25,FALSE)/100)</f>
        <v>-0.16079999999999997</v>
      </c>
      <c r="M10" s="48">
        <f>IF(ISBLANK(VLOOKUP(A10,Extract_MS_ETF_01022026!A:BR,20,FALSE)),"",VLOOKUP(A10,Extract_MS_ETF_01022026!A:BR,20,FALSE))</f>
        <v>4</v>
      </c>
      <c r="N10" s="49">
        <f>IF(ISBLANK(VLOOKUP(A10,Extract_MS_ETF_01022026!A:BR,31,FALSE)),"",VLOOKUP(A10,Extract_MS_ETF_01022026!A:BR,31,FALSE)/100)</f>
        <v>0.12820000000000001</v>
      </c>
      <c r="O10" s="49">
        <f>IF(ISBLANK(VLOOKUP(A10,Extract_MS_ETF_01022026!A:BR,32,FALSE)),"",VLOOKUP(A10,Extract_MS_ETF_01022026!A:BR,32,FALSE)/100)</f>
        <v>4.4999999999999998E-2</v>
      </c>
      <c r="P10" s="50">
        <f>VLOOKUP(A10,Extract_MS_ETF_01022026!A:BR,13,FALSE)</f>
        <v>4</v>
      </c>
      <c r="Q10" s="50" t="str">
        <f>IF(VLOOKUP(A10,Extract_MS_ETF_01022026!A:BR,38,FALSE)="not stated","Article 6",VLOOKUP(A10,Extract_MS_ETF_01022026!A:BR,38,FALSE))</f>
        <v>Article 6</v>
      </c>
      <c r="R10" s="51">
        <f>VLOOKUP(A10,Extract_MS_ETF_01022026!A:BR,14,FALSE)</f>
        <v>0.2</v>
      </c>
      <c r="S10" s="51" t="str">
        <f t="shared" si="1"/>
        <v>Inférieur ou égal à 0,20%</v>
      </c>
      <c r="T10" s="52" t="str">
        <f>_xlfn.XLOOKUP(A10,AUTRES!A:A,AUTRES!E:E)</f>
        <v>Synthétique</v>
      </c>
      <c r="U10" s="52" t="str">
        <f>_xlfn.XLOOKUP(A10,AUTRES!A:A,AUTRES!F:F)</f>
        <v>Géographique</v>
      </c>
      <c r="V10" s="52" t="str">
        <f>_xlfn.XLOOKUP(A10,AUTRES!A:A,AUTRES!G:G)</f>
        <v>Asie Émergente</v>
      </c>
      <c r="W10" s="52" t="str">
        <f>VLOOKUP(A10,Extract_MS_ETF_01022026!A:BR,41,FALSE)</f>
        <v>MSCI EM Asia NR USD</v>
      </c>
      <c r="X10" s="53">
        <f>VLOOKUP(A10,Extract_MS_ETF_01022026!A:BR,18,FALSE)</f>
        <v>2120667505</v>
      </c>
    </row>
    <row r="11" spans="1:24" x14ac:dyDescent="0.3">
      <c r="A11" s="12" t="s">
        <v>47</v>
      </c>
      <c r="B11" s="12" t="str">
        <f>_xlfn.XLOOKUP(A11,AUTRES!A:A,AUTRES!B:B)</f>
        <v>Actions</v>
      </c>
      <c r="C11" s="12" t="str">
        <f>_xlfn.XLOOKUP(A11,AUTRES!A:A,AUTRES!C:C)</f>
        <v>Asie</v>
      </c>
      <c r="D11" s="12" t="str">
        <f>VLOOKUP(A11,Extract_MS_ETF_01022026!A:BR,7,FALSE)</f>
        <v>Euro</v>
      </c>
      <c r="E11" s="12" t="str">
        <f>VLOOKUP(A11,Extract_MS_ETF_01022026!A:BR,10,FALSE)</f>
        <v>Europe ETF  - Pacific ex-Japan Equity</v>
      </c>
      <c r="F11" s="12" t="str">
        <f>VLOOKUP(A11,'Libllé ETF explicit'!A:B,2,FALSE)</f>
        <v>Amundi Index MSCI Pacific Ex Japan SRI PAB UCITS ETF DR - EUR (C)</v>
      </c>
      <c r="G11" s="54" t="str">
        <f>_xlfn.XLOOKUP(A11,AUTRES!A:A,AUTRES!D:D)</f>
        <v>Amundi</v>
      </c>
      <c r="H11" s="47">
        <f>IF(ISBLANK(VLOOKUP(A11,Extract_MS_ETF_01022026!A:BR,21,FALSE)),"",VLOOKUP(A11,Extract_MS_ETF_01022026!A:BR,21,FALSE)/100)</f>
        <v>4.2099999999999999E-2</v>
      </c>
      <c r="I11" s="47">
        <f>IF(ISBLANK(VLOOKUP(A11,Extract_MS_ETF_01022026!A:BR,22,FALSE)),"",VLOOKUP(A11,Extract_MS_ETF_01022026!A:BR,22,FALSE)/100)</f>
        <v>1.7000000000000001E-3</v>
      </c>
      <c r="J11" s="47">
        <f>IF(ISBLANK(VLOOKUP(A11,Extract_MS_ETF_01022026!A:BR,23,FALSE)),"",VLOOKUP(A11,Extract_MS_ETF_01022026!A:BR,23,FALSE)/100)</f>
        <v>4.8899999999999999E-2</v>
      </c>
      <c r="K11" s="47">
        <f>IF(ISBLANK(VLOOKUP(A11,Extract_MS_ETF_01022026!A:BR,24,FALSE)),"",VLOOKUP(A11,Extract_MS_ETF_01022026!A:BR,24,FALSE)/100)</f>
        <v>1.9E-2</v>
      </c>
      <c r="L11" s="47">
        <f>IF(ISBLANK(VLOOKUP(A11,Extract_MS_ETF_01022026!A:BR,25,FALSE)),"",VLOOKUP(A11,Extract_MS_ETF_01022026!A:BR,25,FALSE)/100)</f>
        <v>-6.5500000000000003E-2</v>
      </c>
      <c r="M11" s="48">
        <f>IF(ISBLANK(VLOOKUP(A11,Extract_MS_ETF_01022026!A:BR,20,FALSE)),"",VLOOKUP(A11,Extract_MS_ETF_01022026!A:BR,20,FALSE))</f>
        <v>1</v>
      </c>
      <c r="N11" s="49">
        <f>IF(ISBLANK(VLOOKUP(A11,Extract_MS_ETF_01022026!A:BR,31,FALSE)),"",VLOOKUP(A11,Extract_MS_ETF_01022026!A:BR,31,FALSE)/100)</f>
        <v>1.7100000000000001E-2</v>
      </c>
      <c r="O11" s="49">
        <f>IF(ISBLANK(VLOOKUP(A11,Extract_MS_ETF_01022026!A:BR,32,FALSE)),"",VLOOKUP(A11,Extract_MS_ETF_01022026!A:BR,32,FALSE)/100)</f>
        <v>3.5699999999999996E-2</v>
      </c>
      <c r="P11" s="50">
        <f>VLOOKUP(A11,Extract_MS_ETF_01022026!A:BR,13,FALSE)</f>
        <v>4</v>
      </c>
      <c r="Q11" s="50" t="str">
        <f>IF(VLOOKUP(A11,Extract_MS_ETF_01022026!A:BR,38,FALSE)="not stated","Article 6",VLOOKUP(A11,Extract_MS_ETF_01022026!A:BR,38,FALSE))</f>
        <v>Article 8</v>
      </c>
      <c r="R11" s="51">
        <f>VLOOKUP(A11,Extract_MS_ETF_01022026!A:BR,14,FALSE)</f>
        <v>0.45</v>
      </c>
      <c r="S11" s="51" t="str">
        <f t="shared" si="1"/>
        <v>Supérieur à 0,40%</v>
      </c>
      <c r="T11" s="52" t="str">
        <f>_xlfn.XLOOKUP(A11,AUTRES!A:A,AUTRES!E:E)</f>
        <v>Physique</v>
      </c>
      <c r="U11" s="52" t="str">
        <f>_xlfn.XLOOKUP(A11,AUTRES!A:A,AUTRES!F:F)</f>
        <v>Géographique</v>
      </c>
      <c r="V11" s="52" t="str">
        <f>_xlfn.XLOOKUP(A11,AUTRES!A:A,AUTRES!G:G)</f>
        <v>Asie Pacifique (hors Japon)</v>
      </c>
      <c r="W11" s="52" t="str">
        <f>VLOOKUP(A11,Extract_MS_ETF_01022026!A:BR,41,FALSE)</f>
        <v>MSCI Pacific ex JPN SRI filt PAB NR EUR</v>
      </c>
      <c r="X11" s="53">
        <f>VLOOKUP(A11,Extract_MS_ETF_01022026!A:BR,18,FALSE)</f>
        <v>462937034</v>
      </c>
    </row>
    <row r="12" spans="1:24" x14ac:dyDescent="0.3">
      <c r="A12" s="12" t="s">
        <v>125</v>
      </c>
      <c r="B12" s="12" t="str">
        <f>_xlfn.XLOOKUP(A12,AUTRES!A:A,AUTRES!B:B)</f>
        <v>Actions</v>
      </c>
      <c r="C12" s="12" t="str">
        <f>_xlfn.XLOOKUP(A12,AUTRES!A:A,AUTRES!C:C)</f>
        <v>Brésil</v>
      </c>
      <c r="D12" s="12" t="str">
        <f>VLOOKUP(A12,Extract_MS_ETF_01022026!A:BR,7,FALSE)</f>
        <v>Euro</v>
      </c>
      <c r="E12" s="12" t="str">
        <f>VLOOKUP(A12,Extract_MS_ETF_01022026!A:BR,10,FALSE)</f>
        <v>Europe ETF  - Actions Brésil</v>
      </c>
      <c r="F12" s="12" t="str">
        <f>VLOOKUP(A12,'Libllé ETF explicit'!A:B,2,FALSE)</f>
        <v>Amundi MSCI Brazil UCITS ETF Acc</v>
      </c>
      <c r="G12" s="54" t="str">
        <f>_xlfn.XLOOKUP(A12,AUTRES!A:A,AUTRES!D:D)</f>
        <v>Amundi</v>
      </c>
      <c r="H12" s="47">
        <f>IF(ISBLANK(VLOOKUP(A12,Extract_MS_ETF_01022026!A:BR,21,FALSE)),"",VLOOKUP(A12,Extract_MS_ETF_01022026!A:BR,21,FALSE)/100)</f>
        <v>0.17510000000000001</v>
      </c>
      <c r="I12" s="47">
        <f>IF(ISBLANK(VLOOKUP(A12,Extract_MS_ETF_01022026!A:BR,22,FALSE)),"",VLOOKUP(A12,Extract_MS_ETF_01022026!A:BR,22,FALSE)/100)</f>
        <v>0.31430000000000002</v>
      </c>
      <c r="J12" s="47">
        <f>IF(ISBLANK(VLOOKUP(A12,Extract_MS_ETF_01022026!A:BR,23,FALSE)),"",VLOOKUP(A12,Extract_MS_ETF_01022026!A:BR,23,FALSE)/100)</f>
        <v>-0.25569999999999998</v>
      </c>
      <c r="K12" s="47">
        <f>IF(ISBLANK(VLOOKUP(A12,Extract_MS_ETF_01022026!A:BR,24,FALSE)),"",VLOOKUP(A12,Extract_MS_ETF_01022026!A:BR,24,FALSE)/100)</f>
        <v>0.2752</v>
      </c>
      <c r="L12" s="47">
        <f>IF(ISBLANK(VLOOKUP(A12,Extract_MS_ETF_01022026!A:BR,25,FALSE)),"",VLOOKUP(A12,Extract_MS_ETF_01022026!A:BR,25,FALSE)/100)</f>
        <v>0.2104</v>
      </c>
      <c r="M12" s="48">
        <f>IF(ISBLANK(VLOOKUP(A12,Extract_MS_ETF_01022026!A:BR,20,FALSE)),"",VLOOKUP(A12,Extract_MS_ETF_01022026!A:BR,20,FALSE))</f>
        <v>4</v>
      </c>
      <c r="N12" s="49">
        <f>IF(ISBLANK(VLOOKUP(A12,Extract_MS_ETF_01022026!A:BR,31,FALSE)),"",VLOOKUP(A12,Extract_MS_ETF_01022026!A:BR,31,FALSE)/100)</f>
        <v>0.12429999999999999</v>
      </c>
      <c r="O12" s="49">
        <f>IF(ISBLANK(VLOOKUP(A12,Extract_MS_ETF_01022026!A:BR,32,FALSE)),"",VLOOKUP(A12,Extract_MS_ETF_01022026!A:BR,32,FALSE)/100)</f>
        <v>0.10869999999999999</v>
      </c>
      <c r="P12" s="50">
        <f>VLOOKUP(A12,Extract_MS_ETF_01022026!A:BR,13,FALSE)</f>
        <v>6</v>
      </c>
      <c r="Q12" s="50" t="str">
        <f>IF(VLOOKUP(A12,Extract_MS_ETF_01022026!A:BR,38,FALSE)="not stated","Article 6",VLOOKUP(A12,Extract_MS_ETF_01022026!A:BR,38,FALSE))</f>
        <v>Article 6</v>
      </c>
      <c r="R12" s="51">
        <f>VLOOKUP(A12,Extract_MS_ETF_01022026!A:BR,14,FALSE)</f>
        <v>0.65</v>
      </c>
      <c r="S12" s="51" t="str">
        <f t="shared" si="1"/>
        <v>Supérieur à 0,40%</v>
      </c>
      <c r="T12" s="52" t="str">
        <f>_xlfn.XLOOKUP(A12,AUTRES!A:A,AUTRES!E:E)</f>
        <v>Synthétique</v>
      </c>
      <c r="U12" s="52" t="str">
        <f>_xlfn.XLOOKUP(A12,AUTRES!A:A,AUTRES!F:F)</f>
        <v>Géographique</v>
      </c>
      <c r="V12" s="52" t="str">
        <f>_xlfn.XLOOKUP(A12,AUTRES!A:A,AUTRES!G:G)</f>
        <v>Brésil</v>
      </c>
      <c r="W12" s="52" t="str">
        <f>VLOOKUP(A12,Extract_MS_ETF_01022026!A:BR,41,FALSE)</f>
        <v>MSCI Brazil NR USD</v>
      </c>
      <c r="X12" s="53">
        <f>VLOOKUP(A12,Extract_MS_ETF_01022026!A:BR,18,FALSE)</f>
        <v>258686679</v>
      </c>
    </row>
    <row r="13" spans="1:24" x14ac:dyDescent="0.3">
      <c r="A13" s="12" t="s">
        <v>126</v>
      </c>
      <c r="B13" s="12" t="str">
        <f>_xlfn.XLOOKUP(A13,AUTRES!A:A,AUTRES!B:B)</f>
        <v>Actions</v>
      </c>
      <c r="C13" s="12" t="str">
        <f>_xlfn.XLOOKUP(A13,AUTRES!A:A,AUTRES!C:C)</f>
        <v>Chine</v>
      </c>
      <c r="D13" s="12" t="str">
        <f>VLOOKUP(A13,Extract_MS_ETF_01022026!A:BR,7,FALSE)</f>
        <v>Euro</v>
      </c>
      <c r="E13" s="12" t="str">
        <f>VLOOKUP(A13,Extract_MS_ETF_01022026!A:BR,10,FALSE)</f>
        <v>Europe ETF  - Actions Chine</v>
      </c>
      <c r="F13" s="12" t="str">
        <f>VLOOKUP(A13,'Libllé ETF explicit'!A:B,2,FALSE)</f>
        <v>Amundi MSCI China ESG Leaders Extra UCITS ETF Acc</v>
      </c>
      <c r="G13" s="54" t="str">
        <f>_xlfn.XLOOKUP(A13,AUTRES!A:A,AUTRES!D:D)</f>
        <v>Amundi</v>
      </c>
      <c r="H13" s="47">
        <f>IF(ISBLANK(VLOOKUP(A13,Extract_MS_ETF_01022026!A:BR,21,FALSE)),"",VLOOKUP(A13,Extract_MS_ETF_01022026!A:BR,21,FALSE)/100)</f>
        <v>3.0499999999999999E-2</v>
      </c>
      <c r="I13" s="47">
        <f>IF(ISBLANK(VLOOKUP(A13,Extract_MS_ETF_01022026!A:BR,22,FALSE)),"",VLOOKUP(A13,Extract_MS_ETF_01022026!A:BR,22,FALSE)/100)</f>
        <v>0.20019999999999999</v>
      </c>
      <c r="J13" s="47">
        <f>IF(ISBLANK(VLOOKUP(A13,Extract_MS_ETF_01022026!A:BR,23,FALSE)),"",VLOOKUP(A13,Extract_MS_ETF_01022026!A:BR,23,FALSE)/100)</f>
        <v>0.20550000000000002</v>
      </c>
      <c r="K13" s="47">
        <f>IF(ISBLANK(VLOOKUP(A13,Extract_MS_ETF_01022026!A:BR,24,FALSE)),"",VLOOKUP(A13,Extract_MS_ETF_01022026!A:BR,24,FALSE)/100)</f>
        <v>-0.15909999999999999</v>
      </c>
      <c r="L13" s="47">
        <f>IF(ISBLANK(VLOOKUP(A13,Extract_MS_ETF_01022026!A:BR,25,FALSE)),"",VLOOKUP(A13,Extract_MS_ETF_01022026!A:BR,25,FALSE)/100)</f>
        <v>-0.20469999999999999</v>
      </c>
      <c r="M13" s="48">
        <f>IF(ISBLANK(VLOOKUP(A13,Extract_MS_ETF_01022026!A:BR,20,FALSE)),"",VLOOKUP(A13,Extract_MS_ETF_01022026!A:BR,20,FALSE))</f>
        <v>2</v>
      </c>
      <c r="N13" s="49">
        <f>IF(ISBLANK(VLOOKUP(A13,Extract_MS_ETF_01022026!A:BR,31,FALSE)),"",VLOOKUP(A13,Extract_MS_ETF_01022026!A:BR,31,FALSE)/100)</f>
        <v>4.1900000000000007E-2</v>
      </c>
      <c r="O13" s="49">
        <f>IF(ISBLANK(VLOOKUP(A13,Extract_MS_ETF_01022026!A:BR,32,FALSE)),"",VLOOKUP(A13,Extract_MS_ETF_01022026!A:BR,32,FALSE)/100)</f>
        <v>-4.9800000000000004E-2</v>
      </c>
      <c r="P13" s="50">
        <f>VLOOKUP(A13,Extract_MS_ETF_01022026!A:BR,13,FALSE)</f>
        <v>5</v>
      </c>
      <c r="Q13" s="50" t="str">
        <f>IF(VLOOKUP(A13,Extract_MS_ETF_01022026!A:BR,38,FALSE)="not stated","Article 6",VLOOKUP(A13,Extract_MS_ETF_01022026!A:BR,38,FALSE))</f>
        <v>Article 8</v>
      </c>
      <c r="R13" s="51">
        <f>VLOOKUP(A13,Extract_MS_ETF_01022026!A:BR,14,FALSE)</f>
        <v>0.65</v>
      </c>
      <c r="S13" s="51" t="str">
        <f t="shared" si="1"/>
        <v>Supérieur à 0,40%</v>
      </c>
      <c r="T13" s="52" t="str">
        <f>_xlfn.XLOOKUP(A13,AUTRES!A:A,AUTRES!E:E)</f>
        <v>Physique</v>
      </c>
      <c r="U13" s="52" t="str">
        <f>_xlfn.XLOOKUP(A13,AUTRES!A:A,AUTRES!F:F)</f>
        <v>Géographique</v>
      </c>
      <c r="V13" s="52" t="str">
        <f>_xlfn.XLOOKUP(A13,AUTRES!A:A,AUTRES!G:G)</f>
        <v>Chine</v>
      </c>
      <c r="W13" s="52" t="str">
        <f>VLOOKUP(A13,Extract_MS_ETF_01022026!A:BR,41,FALSE)</f>
        <v>MSCI China Sel ESG R&amp;T Leaders NR USD</v>
      </c>
      <c r="X13" s="53">
        <f>VLOOKUP(A13,Extract_MS_ETF_01022026!A:BR,18,FALSE)</f>
        <v>659343821</v>
      </c>
    </row>
    <row r="14" spans="1:24" x14ac:dyDescent="0.3">
      <c r="A14" s="12" t="s">
        <v>30</v>
      </c>
      <c r="B14" s="12" t="str">
        <f>_xlfn.XLOOKUP(A14,AUTRES!A:A,AUTRES!B:B)</f>
        <v>Actions</v>
      </c>
      <c r="C14" s="12" t="str">
        <f>_xlfn.XLOOKUP(A14,AUTRES!A:A,AUTRES!C:C)</f>
        <v>États-Unis d'Amérique</v>
      </c>
      <c r="D14" s="12" t="str">
        <f>VLOOKUP(A14,Extract_MS_ETF_01022026!A:BR,7,FALSE)</f>
        <v>Euro</v>
      </c>
      <c r="E14" s="12" t="str">
        <f>VLOOKUP(A14,Extract_MS_ETF_01022026!A:BR,10,FALSE)</f>
        <v>Europe ETF  - Actions Etats-Unis Gdes Cap. Mixte</v>
      </c>
      <c r="F14" s="12" t="str">
        <f>VLOOKUP(A14,'Libllé ETF explicit'!A:B,2,FALSE)</f>
        <v>Amundi S&amp;P 500 UCITS ETF - EUR (C)</v>
      </c>
      <c r="G14" s="54" t="str">
        <f>_xlfn.XLOOKUP(A14,AUTRES!A:A,AUTRES!D:D)</f>
        <v>Amundi</v>
      </c>
      <c r="H14" s="47">
        <f>IF(ISBLANK(VLOOKUP(A14,Extract_MS_ETF_01022026!A:BR,21,FALSE)),"",VLOOKUP(A14,Extract_MS_ETF_01022026!A:BR,21,FALSE)/100)</f>
        <v>-3.4999999999999996E-3</v>
      </c>
      <c r="I14" s="47">
        <f>IF(ISBLANK(VLOOKUP(A14,Extract_MS_ETF_01022026!A:BR,22,FALSE)),"",VLOOKUP(A14,Extract_MS_ETF_01022026!A:BR,22,FALSE)/100)</f>
        <v>3.73E-2</v>
      </c>
      <c r="J14" s="47">
        <f>IF(ISBLANK(VLOOKUP(A14,Extract_MS_ETF_01022026!A:BR,23,FALSE)),"",VLOOKUP(A14,Extract_MS_ETF_01022026!A:BR,23,FALSE)/100)</f>
        <v>0.33119999999999999</v>
      </c>
      <c r="K14" s="47">
        <f>IF(ISBLANK(VLOOKUP(A14,Extract_MS_ETF_01022026!A:BR,24,FALSE)),"",VLOOKUP(A14,Extract_MS_ETF_01022026!A:BR,24,FALSE)/100)</f>
        <v>0.218</v>
      </c>
      <c r="L14" s="47">
        <f>IF(ISBLANK(VLOOKUP(A14,Extract_MS_ETF_01022026!A:BR,25,FALSE)),"",VLOOKUP(A14,Extract_MS_ETF_01022026!A:BR,25,FALSE)/100)</f>
        <v>-0.1288</v>
      </c>
      <c r="M14" s="48">
        <f>IF(ISBLANK(VLOOKUP(A14,Extract_MS_ETF_01022026!A:BR,20,FALSE)),"",VLOOKUP(A14,Extract_MS_ETF_01022026!A:BR,20,FALSE))</f>
        <v>5</v>
      </c>
      <c r="N14" s="49">
        <f>IF(ISBLANK(VLOOKUP(A14,Extract_MS_ETF_01022026!A:BR,31,FALSE)),"",VLOOKUP(A14,Extract_MS_ETF_01022026!A:BR,31,FALSE)/100)</f>
        <v>0.1764</v>
      </c>
      <c r="O14" s="49">
        <f>IF(ISBLANK(VLOOKUP(A14,Extract_MS_ETF_01022026!A:BR,32,FALSE)),"",VLOOKUP(A14,Extract_MS_ETF_01022026!A:BR,32,FALSE)/100)</f>
        <v>0.152</v>
      </c>
      <c r="P14" s="50">
        <f>VLOOKUP(A14,Extract_MS_ETF_01022026!A:BR,13,FALSE)</f>
        <v>4</v>
      </c>
      <c r="Q14" s="50" t="str">
        <f>IF(VLOOKUP(A14,Extract_MS_ETF_01022026!A:BR,38,FALSE)="not stated","Article 6",VLOOKUP(A14,Extract_MS_ETF_01022026!A:BR,38,FALSE))</f>
        <v>Article 6</v>
      </c>
      <c r="R14" s="51">
        <f>VLOOKUP(A14,Extract_MS_ETF_01022026!A:BR,14,FALSE)</f>
        <v>0.15</v>
      </c>
      <c r="S14" s="51" t="str">
        <f t="shared" si="1"/>
        <v>Inférieur ou égal à 0,20%</v>
      </c>
      <c r="T14" s="52" t="str">
        <f>_xlfn.XLOOKUP(A14,AUTRES!A:A,AUTRES!E:E)</f>
        <v>Synthétique</v>
      </c>
      <c r="U14" s="52" t="str">
        <f>_xlfn.XLOOKUP(A14,AUTRES!A:A,AUTRES!F:F)</f>
        <v>Géographique</v>
      </c>
      <c r="V14" s="52" t="str">
        <f>_xlfn.XLOOKUP(A14,AUTRES!A:A,AUTRES!G:G)</f>
        <v>États-Unis d'Amérique</v>
      </c>
      <c r="W14" s="52" t="str">
        <f>VLOOKUP(A14,Extract_MS_ETF_01022026!A:BR,41,FALSE)</f>
        <v>S&amp;P 500 NR USD</v>
      </c>
      <c r="X14" s="53">
        <f>VLOOKUP(A14,Extract_MS_ETF_01022026!A:BR,18,FALSE)</f>
        <v>5998622361</v>
      </c>
    </row>
    <row r="15" spans="1:24" x14ac:dyDescent="0.3">
      <c r="A15" s="12" t="s">
        <v>115</v>
      </c>
      <c r="B15" s="12" t="str">
        <f>_xlfn.XLOOKUP(A15,AUTRES!A:A,AUTRES!B:B)</f>
        <v>Actions</v>
      </c>
      <c r="C15" s="12" t="str">
        <f>_xlfn.XLOOKUP(A15,AUTRES!A:A,AUTRES!C:C)</f>
        <v>États-Unis d'Amérique</v>
      </c>
      <c r="D15" s="12" t="str">
        <f>VLOOKUP(A15,Extract_MS_ETF_01022026!A:BR,7,FALSE)</f>
        <v>Euro</v>
      </c>
      <c r="E15" s="12" t="str">
        <f>VLOOKUP(A15,Extract_MS_ETF_01022026!A:BR,10,FALSE)</f>
        <v>Europe ETF  - Actions Etats-Unis Gdes Cap. Mixte</v>
      </c>
      <c r="F15" s="12" t="str">
        <f>VLOOKUP(A15,'Libllé ETF explicit'!A:B,2,FALSE)</f>
        <v>Amundi S&amp;P 500 II UCITS ETF EUR Dist</v>
      </c>
      <c r="G15" s="54" t="str">
        <f>_xlfn.XLOOKUP(A15,AUTRES!A:A,AUTRES!D:D)</f>
        <v>Amundi</v>
      </c>
      <c r="H15" s="47">
        <f>IF(ISBLANK(VLOOKUP(A15,Extract_MS_ETF_01022026!A:BR,21,FALSE)),"",VLOOKUP(A15,Extract_MS_ETF_01022026!A:BR,21,FALSE)/100)</f>
        <v>-4.5999999999999999E-3</v>
      </c>
      <c r="I15" s="47">
        <f>IF(ISBLANK(VLOOKUP(A15,Extract_MS_ETF_01022026!A:BR,22,FALSE)),"",VLOOKUP(A15,Extract_MS_ETF_01022026!A:BR,22,FALSE)/100)</f>
        <v>3.8100000000000002E-2</v>
      </c>
      <c r="J15" s="47">
        <f>IF(ISBLANK(VLOOKUP(A15,Extract_MS_ETF_01022026!A:BR,23,FALSE)),"",VLOOKUP(A15,Extract_MS_ETF_01022026!A:BR,23,FALSE)/100)</f>
        <v>0.33229999999999998</v>
      </c>
      <c r="K15" s="47">
        <f>IF(ISBLANK(VLOOKUP(A15,Extract_MS_ETF_01022026!A:BR,24,FALSE)),"",VLOOKUP(A15,Extract_MS_ETF_01022026!A:BR,24,FALSE)/100)</f>
        <v>0.21879999999999999</v>
      </c>
      <c r="L15" s="47">
        <f>IF(ISBLANK(VLOOKUP(A15,Extract_MS_ETF_01022026!A:BR,25,FALSE)),"",VLOOKUP(A15,Extract_MS_ETF_01022026!A:BR,25,FALSE)/100)</f>
        <v>-0.1285</v>
      </c>
      <c r="M15" s="48">
        <f>IF(ISBLANK(VLOOKUP(A15,Extract_MS_ETF_01022026!A:BR,20,FALSE)),"",VLOOKUP(A15,Extract_MS_ETF_01022026!A:BR,20,FALSE))</f>
        <v>5</v>
      </c>
      <c r="N15" s="49">
        <f>IF(ISBLANK(VLOOKUP(A15,Extract_MS_ETF_01022026!A:BR,31,FALSE)),"",VLOOKUP(A15,Extract_MS_ETF_01022026!A:BR,31,FALSE)/100)</f>
        <v>0.17739999999999997</v>
      </c>
      <c r="O15" s="49">
        <f>IF(ISBLANK(VLOOKUP(A15,Extract_MS_ETF_01022026!A:BR,32,FALSE)),"",VLOOKUP(A15,Extract_MS_ETF_01022026!A:BR,32,FALSE)/100)</f>
        <v>0.1525</v>
      </c>
      <c r="P15" s="50">
        <f>VLOOKUP(A15,Extract_MS_ETF_01022026!A:BR,13,FALSE)</f>
        <v>4</v>
      </c>
      <c r="Q15" s="50" t="str">
        <f>IF(VLOOKUP(A15,Extract_MS_ETF_01022026!A:BR,38,FALSE)="not stated","Article 6",VLOOKUP(A15,Extract_MS_ETF_01022026!A:BR,38,FALSE))</f>
        <v>Article 6</v>
      </c>
      <c r="R15" s="51">
        <f>VLOOKUP(A15,Extract_MS_ETF_01022026!A:BR,14,FALSE)</f>
        <v>0.09</v>
      </c>
      <c r="S15" s="51" t="str">
        <f t="shared" si="1"/>
        <v>Inférieur ou égal à 0,20%</v>
      </c>
      <c r="T15" s="52" t="str">
        <f>_xlfn.XLOOKUP(A15,AUTRES!A:A,AUTRES!E:E)</f>
        <v>Synthétique</v>
      </c>
      <c r="U15" s="52" t="str">
        <f>_xlfn.XLOOKUP(A15,AUTRES!A:A,AUTRES!F:F)</f>
        <v>Géographique</v>
      </c>
      <c r="V15" s="52" t="str">
        <f>_xlfn.XLOOKUP(A15,AUTRES!A:A,AUTRES!G:G)</f>
        <v>États-Unis d'Amérique</v>
      </c>
      <c r="W15" s="52" t="str">
        <f>VLOOKUP(A15,Extract_MS_ETF_01022026!A:BR,41,FALSE)</f>
        <v>S&amp;P 500 NR USD</v>
      </c>
      <c r="X15" s="53">
        <f>VLOOKUP(A15,Extract_MS_ETF_01022026!A:BR,18,FALSE)</f>
        <v>23291356829</v>
      </c>
    </row>
    <row r="16" spans="1:24" x14ac:dyDescent="0.3">
      <c r="A16" s="12" t="s">
        <v>27</v>
      </c>
      <c r="B16" s="12" t="str">
        <f>_xlfn.XLOOKUP(A16,AUTRES!A:A,AUTRES!B:B)</f>
        <v>Actions</v>
      </c>
      <c r="C16" s="12" t="str">
        <f>_xlfn.XLOOKUP(A16,AUTRES!A:A,AUTRES!C:C)</f>
        <v>États-Unis d'Amérique</v>
      </c>
      <c r="D16" s="12" t="str">
        <f>VLOOKUP(A16,Extract_MS_ETF_01022026!A:BR,7,FALSE)</f>
        <v>Euro</v>
      </c>
      <c r="E16" s="12" t="str">
        <f>VLOOKUP(A16,Extract_MS_ETF_01022026!A:BR,10,FALSE)</f>
        <v>Europe ETF  - Actions Etats-Unis Gdes Cap. Croissance</v>
      </c>
      <c r="F16" s="12" t="str">
        <f>VLOOKUP(A16,'Libllé ETF explicit'!A:B,2,FALSE)</f>
        <v>Amundi Nasdaq-100 II UCITS ETF Acc</v>
      </c>
      <c r="G16" s="54" t="str">
        <f>_xlfn.XLOOKUP(A16,AUTRES!A:A,AUTRES!D:D)</f>
        <v>Amundi</v>
      </c>
      <c r="H16" s="47">
        <f>IF(ISBLANK(VLOOKUP(A16,Extract_MS_ETF_01022026!A:BR,21,FALSE)),"",VLOOKUP(A16,Extract_MS_ETF_01022026!A:BR,21,FALSE)/100)</f>
        <v>-2.9999999999999997E-4</v>
      </c>
      <c r="I16" s="47">
        <f>IF(ISBLANK(VLOOKUP(A16,Extract_MS_ETF_01022026!A:BR,22,FALSE)),"",VLOOKUP(A16,Extract_MS_ETF_01022026!A:BR,22,FALSE)/100)</f>
        <v>6.4199999999999993E-2</v>
      </c>
      <c r="J16" s="47">
        <f>IF(ISBLANK(VLOOKUP(A16,Extract_MS_ETF_01022026!A:BR,23,FALSE)),"",VLOOKUP(A16,Extract_MS_ETF_01022026!A:BR,23,FALSE)/100)</f>
        <v>0.3397</v>
      </c>
      <c r="K16" s="47">
        <f>IF(ISBLANK(VLOOKUP(A16,Extract_MS_ETF_01022026!A:BR,24,FALSE)),"",VLOOKUP(A16,Extract_MS_ETF_01022026!A:BR,24,FALSE)/100)</f>
        <v>0.49530000000000002</v>
      </c>
      <c r="L16" s="47">
        <f>IF(ISBLANK(VLOOKUP(A16,Extract_MS_ETF_01022026!A:BR,25,FALSE)),"",VLOOKUP(A16,Extract_MS_ETF_01022026!A:BR,25,FALSE)/100)</f>
        <v>-0.28139999999999998</v>
      </c>
      <c r="M16" s="48">
        <f>IF(ISBLANK(VLOOKUP(A16,Extract_MS_ETF_01022026!A:BR,20,FALSE)),"",VLOOKUP(A16,Extract_MS_ETF_01022026!A:BR,20,FALSE))</f>
        <v>5</v>
      </c>
      <c r="N16" s="49">
        <f>IF(ISBLANK(VLOOKUP(A16,Extract_MS_ETF_01022026!A:BR,31,FALSE)),"",VLOOKUP(A16,Extract_MS_ETF_01022026!A:BR,31,FALSE)/100)</f>
        <v>0.25670000000000004</v>
      </c>
      <c r="O16" s="49">
        <f>IF(ISBLANK(VLOOKUP(A16,Extract_MS_ETF_01022026!A:BR,32,FALSE)),"",VLOOKUP(A16,Extract_MS_ETF_01022026!A:BR,32,FALSE)/100)</f>
        <v>0.15740000000000001</v>
      </c>
      <c r="P16" s="50">
        <f>VLOOKUP(A16,Extract_MS_ETF_01022026!A:BR,13,FALSE)</f>
        <v>5</v>
      </c>
      <c r="Q16" s="50" t="str">
        <f>IF(VLOOKUP(A16,Extract_MS_ETF_01022026!A:BR,38,FALSE)="not stated","Article 6",VLOOKUP(A16,Extract_MS_ETF_01022026!A:BR,38,FALSE))</f>
        <v>Article 6</v>
      </c>
      <c r="R16" s="51">
        <f>VLOOKUP(A16,Extract_MS_ETF_01022026!A:BR,14,FALSE)</f>
        <v>0.22</v>
      </c>
      <c r="S16" s="51" t="str">
        <f t="shared" si="1"/>
        <v>Compris entre 0,20% et 0,40%</v>
      </c>
      <c r="T16" s="52" t="str">
        <f>_xlfn.XLOOKUP(A16,AUTRES!A:A,AUTRES!E:E)</f>
        <v>Synthétique</v>
      </c>
      <c r="U16" s="52" t="str">
        <f>_xlfn.XLOOKUP(A16,AUTRES!A:A,AUTRES!F:F)</f>
        <v>Géographique</v>
      </c>
      <c r="V16" s="52" t="str">
        <f>_xlfn.XLOOKUP(A16,AUTRES!A:A,AUTRES!G:G)</f>
        <v>États-Unis d'Amérique</v>
      </c>
      <c r="W16" s="52" t="str">
        <f>VLOOKUP(A16,Extract_MS_ETF_01022026!A:BR,41,FALSE)</f>
        <v>NASDAQ 100 NR USD</v>
      </c>
      <c r="X16" s="53">
        <f>VLOOKUP(A16,Extract_MS_ETF_01022026!A:BR,18,FALSE)</f>
        <v>5566597956</v>
      </c>
    </row>
    <row r="17" spans="1:24" x14ac:dyDescent="0.3">
      <c r="A17" s="12" t="s">
        <v>127</v>
      </c>
      <c r="B17" s="12" t="str">
        <f>_xlfn.XLOOKUP(A17,AUTRES!A:A,AUTRES!B:B)</f>
        <v>Actions</v>
      </c>
      <c r="C17" s="12" t="str">
        <f>_xlfn.XLOOKUP(A17,AUTRES!A:A,AUTRES!C:C)</f>
        <v>États-Unis d'Amérique</v>
      </c>
      <c r="D17" s="12" t="str">
        <f>VLOOKUP(A17,Extract_MS_ETF_01022026!A:BR,7,FALSE)</f>
        <v>Euro</v>
      </c>
      <c r="E17" s="12" t="str">
        <f>VLOOKUP(A17,Extract_MS_ETF_01022026!A:BR,10,FALSE)</f>
        <v>Europe ETF  - Actions Etats-Unis Gdes Cap. Value</v>
      </c>
      <c r="F17" s="12" t="str">
        <f>VLOOKUP(A17,'Libllé ETF explicit'!A:B,2,FALSE)</f>
        <v>Amundi Dow Jones Industrial Average UCITS ETF Dist</v>
      </c>
      <c r="G17" s="54" t="str">
        <f>_xlfn.XLOOKUP(A17,AUTRES!A:A,AUTRES!D:D)</f>
        <v>Amundi</v>
      </c>
      <c r="H17" s="47">
        <f>IF(ISBLANK(VLOOKUP(A17,Extract_MS_ETF_01022026!A:BR,21,FALSE)),"",VLOOKUP(A17,Extract_MS_ETF_01022026!A:BR,21,FALSE)/100)</f>
        <v>-6.4000000000000003E-3</v>
      </c>
      <c r="I17" s="47">
        <f>IF(ISBLANK(VLOOKUP(A17,Extract_MS_ETF_01022026!A:BR,22,FALSE)),"",VLOOKUP(A17,Extract_MS_ETF_01022026!A:BR,22,FALSE)/100)</f>
        <v>6.9999999999999993E-3</v>
      </c>
      <c r="J17" s="47">
        <f>IF(ISBLANK(VLOOKUP(A17,Extract_MS_ETF_01022026!A:BR,23,FALSE)),"",VLOOKUP(A17,Extract_MS_ETF_01022026!A:BR,23,FALSE)/100)</f>
        <v>0.22070000000000001</v>
      </c>
      <c r="K17" s="47">
        <f>IF(ISBLANK(VLOOKUP(A17,Extract_MS_ETF_01022026!A:BR,24,FALSE)),"",VLOOKUP(A17,Extract_MS_ETF_01022026!A:BR,24,FALSE)/100)</f>
        <v>0.1166</v>
      </c>
      <c r="L17" s="47">
        <f>IF(ISBLANK(VLOOKUP(A17,Extract_MS_ETF_01022026!A:BR,25,FALSE)),"",VLOOKUP(A17,Extract_MS_ETF_01022026!A:BR,25,FALSE)/100)</f>
        <v>-1.3100000000000001E-2</v>
      </c>
      <c r="M17" s="48">
        <f>IF(ISBLANK(VLOOKUP(A17,Extract_MS_ETF_01022026!A:BR,20,FALSE)),"",VLOOKUP(A17,Extract_MS_ETF_01022026!A:BR,20,FALSE))</f>
        <v>4</v>
      </c>
      <c r="N17" s="49">
        <f>IF(ISBLANK(VLOOKUP(A17,Extract_MS_ETF_01022026!A:BR,31,FALSE)),"",VLOOKUP(A17,Extract_MS_ETF_01022026!A:BR,31,FALSE)/100)</f>
        <v>0.1101</v>
      </c>
      <c r="O17" s="49">
        <f>IF(ISBLANK(VLOOKUP(A17,Extract_MS_ETF_01022026!A:BR,32,FALSE)),"",VLOOKUP(A17,Extract_MS_ETF_01022026!A:BR,32,FALSE)/100)</f>
        <v>0.12029999999999999</v>
      </c>
      <c r="P17" s="50">
        <f>VLOOKUP(A17,Extract_MS_ETF_01022026!A:BR,13,FALSE)</f>
        <v>4</v>
      </c>
      <c r="Q17" s="50" t="str">
        <f>IF(VLOOKUP(A17,Extract_MS_ETF_01022026!A:BR,38,FALSE)="not stated","Article 6",VLOOKUP(A17,Extract_MS_ETF_01022026!A:BR,38,FALSE))</f>
        <v>Article 6</v>
      </c>
      <c r="R17" s="51">
        <f>VLOOKUP(A17,Extract_MS_ETF_01022026!A:BR,14,FALSE)</f>
        <v>0.5</v>
      </c>
      <c r="S17" s="51" t="str">
        <f t="shared" si="1"/>
        <v>Supérieur à 0,40%</v>
      </c>
      <c r="T17" s="52" t="str">
        <f>_xlfn.XLOOKUP(A17,AUTRES!A:A,AUTRES!E:E)</f>
        <v>Synthétique</v>
      </c>
      <c r="U17" s="52" t="str">
        <f>_xlfn.XLOOKUP(A17,AUTRES!A:A,AUTRES!F:F)</f>
        <v>Géographique</v>
      </c>
      <c r="V17" s="52" t="str">
        <f>_xlfn.XLOOKUP(A17,AUTRES!A:A,AUTRES!G:G)</f>
        <v>États-Unis d'Amérique</v>
      </c>
      <c r="W17" s="52" t="str">
        <f>VLOOKUP(A17,Extract_MS_ETF_01022026!A:BR,41,FALSE)</f>
        <v>DJ Industrial Average NR USD</v>
      </c>
      <c r="X17" s="53">
        <f>VLOOKUP(A17,Extract_MS_ETF_01022026!A:BR,18,FALSE)</f>
        <v>327245496</v>
      </c>
    </row>
    <row r="18" spans="1:24" x14ac:dyDescent="0.3">
      <c r="A18" s="12" t="s">
        <v>128</v>
      </c>
      <c r="B18" s="12" t="str">
        <f>_xlfn.XLOOKUP(A18,AUTRES!A:A,AUTRES!B:B)</f>
        <v>Actions</v>
      </c>
      <c r="C18" s="12" t="str">
        <f>_xlfn.XLOOKUP(A18,AUTRES!A:A,AUTRES!C:C)</f>
        <v>États-Unis d'Amérique</v>
      </c>
      <c r="D18" s="12" t="str">
        <f>VLOOKUP(A18,Extract_MS_ETF_01022026!A:BR,7,FALSE)</f>
        <v>Euro</v>
      </c>
      <c r="E18" s="12" t="str">
        <f>VLOOKUP(A18,Extract_MS_ETF_01022026!A:BR,10,FALSE)</f>
        <v>Europe ETF  - Actions Etats-Unis Gdes Cap. Mixte</v>
      </c>
      <c r="F18" s="12" t="str">
        <f>VLOOKUP(A18,'Libllé ETF explicit'!A:B,2,FALSE)</f>
        <v>Amundi MSCI USA SRI Climate Net Zero Ambition PAB UCITS ETF Acc</v>
      </c>
      <c r="G18" s="54" t="str">
        <f>_xlfn.XLOOKUP(A18,AUTRES!A:A,AUTRES!D:D)</f>
        <v>Amundi</v>
      </c>
      <c r="H18" s="47">
        <f>IF(ISBLANK(VLOOKUP(A18,Extract_MS_ETF_01022026!A:BR,21,FALSE)),"",VLOOKUP(A18,Extract_MS_ETF_01022026!A:BR,21,FALSE)/100)</f>
        <v>7.000000000000001E-4</v>
      </c>
      <c r="I18" s="47">
        <f>IF(ISBLANK(VLOOKUP(A18,Extract_MS_ETF_01022026!A:BR,22,FALSE)),"",VLOOKUP(A18,Extract_MS_ETF_01022026!A:BR,22,FALSE)/100)</f>
        <v>-5.5300000000000002E-2</v>
      </c>
      <c r="J18" s="47">
        <f>IF(ISBLANK(VLOOKUP(A18,Extract_MS_ETF_01022026!A:BR,23,FALSE)),"",VLOOKUP(A18,Extract_MS_ETF_01022026!A:BR,23,FALSE)/100)</f>
        <v>0.13100000000000001</v>
      </c>
      <c r="K18" s="47">
        <f>IF(ISBLANK(VLOOKUP(A18,Extract_MS_ETF_01022026!A:BR,24,FALSE)),"",VLOOKUP(A18,Extract_MS_ETF_01022026!A:BR,24,FALSE)/100)</f>
        <v>0.21289999999999998</v>
      </c>
      <c r="L18" s="47">
        <f>IF(ISBLANK(VLOOKUP(A18,Extract_MS_ETF_01022026!A:BR,25,FALSE)),"",VLOOKUP(A18,Extract_MS_ETF_01022026!A:BR,25,FALSE)/100)</f>
        <v>-0.15720000000000001</v>
      </c>
      <c r="M18" s="48">
        <f>IF(ISBLANK(VLOOKUP(A18,Extract_MS_ETF_01022026!A:BR,20,FALSE)),"",VLOOKUP(A18,Extract_MS_ETF_01022026!A:BR,20,FALSE))</f>
        <v>1</v>
      </c>
      <c r="N18" s="49" t="str">
        <f>IF(ISBLANK(VLOOKUP(A18,Extract_MS_ETF_01022026!A:BR,31,FALSE)),"",VLOOKUP(A18,Extract_MS_ETF_01022026!A:BR,31,FALSE)/100)</f>
        <v/>
      </c>
      <c r="O18" s="49" t="str">
        <f>IF(ISBLANK(VLOOKUP(A18,Extract_MS_ETF_01022026!A:BR,32,FALSE)),"",VLOOKUP(A18,Extract_MS_ETF_01022026!A:BR,32,FALSE)/100)</f>
        <v/>
      </c>
      <c r="P18" s="50">
        <f>VLOOKUP(A18,Extract_MS_ETF_01022026!A:BR,13,FALSE)</f>
        <v>4</v>
      </c>
      <c r="Q18" s="50" t="str">
        <f>IF(VLOOKUP(A18,Extract_MS_ETF_01022026!A:BR,38,FALSE)="not stated","Article 6",VLOOKUP(A18,Extract_MS_ETF_01022026!A:BR,38,FALSE))</f>
        <v>Article 8</v>
      </c>
      <c r="R18" s="51">
        <f>VLOOKUP(A18,Extract_MS_ETF_01022026!A:BR,14,FALSE)</f>
        <v>0.08</v>
      </c>
      <c r="S18" s="51" t="str">
        <f t="shared" si="1"/>
        <v>Inférieur ou égal à 0,20%</v>
      </c>
      <c r="T18" s="52" t="str">
        <f>_xlfn.XLOOKUP(A18,AUTRES!A:A,AUTRES!E:E)</f>
        <v>Physique</v>
      </c>
      <c r="U18" s="52" t="str">
        <f>_xlfn.XLOOKUP(A18,AUTRES!A:A,AUTRES!F:F)</f>
        <v>Géographique</v>
      </c>
      <c r="V18" s="52" t="str">
        <f>_xlfn.XLOOKUP(A18,AUTRES!A:A,AUTRES!G:G)</f>
        <v>États-Unis d'Amérique</v>
      </c>
      <c r="W18" s="52" t="str">
        <f>VLOOKUP(A18,Extract_MS_ETF_01022026!A:BR,41,FALSE)</f>
        <v>MSCI USA SRI filtered PAB NR USD</v>
      </c>
      <c r="X18" s="53">
        <f>VLOOKUP(A18,Extract_MS_ETF_01022026!A:BR,18,FALSE)</f>
        <v>528642282</v>
      </c>
    </row>
    <row r="19" spans="1:24" x14ac:dyDescent="0.3">
      <c r="A19" s="12" t="s">
        <v>28</v>
      </c>
      <c r="B19" s="12" t="str">
        <f>_xlfn.XLOOKUP(A19,AUTRES!A:A,AUTRES!B:B)</f>
        <v>Actions</v>
      </c>
      <c r="C19" s="12" t="str">
        <f>_xlfn.XLOOKUP(A19,AUTRES!A:A,AUTRES!C:C)</f>
        <v>États-Unis d'Amérique</v>
      </c>
      <c r="D19" s="12" t="str">
        <f>VLOOKUP(A19,Extract_MS_ETF_01022026!A:BR,7,FALSE)</f>
        <v>Euro</v>
      </c>
      <c r="E19" s="12" t="str">
        <f>VLOOKUP(A19,Extract_MS_ETF_01022026!A:BR,10,FALSE)</f>
        <v>Europe ETF  - Actions Etats-Unis Petites Cap.</v>
      </c>
      <c r="F19" s="12" t="str">
        <f>VLOOKUP(A19,'Libllé ETF explicit'!A:B,2,FALSE)</f>
        <v>Amundi Russell 2000 UCITS ETF - EUR (C)</v>
      </c>
      <c r="G19" s="54" t="str">
        <f>_xlfn.XLOOKUP(A19,AUTRES!A:A,AUTRES!D:D)</f>
        <v>Amundi</v>
      </c>
      <c r="H19" s="47">
        <f>IF(ISBLANK(VLOOKUP(A19,Extract_MS_ETF_01022026!A:BR,21,FALSE)),"",VLOOKUP(A19,Extract_MS_ETF_01022026!A:BR,21,FALSE)/100)</f>
        <v>3.3599999999999998E-2</v>
      </c>
      <c r="I19" s="47">
        <f>IF(ISBLANK(VLOOKUP(A19,Extract_MS_ETF_01022026!A:BR,22,FALSE)),"",VLOOKUP(A19,Extract_MS_ETF_01022026!A:BR,22,FALSE)/100)</f>
        <v>-1.04E-2</v>
      </c>
      <c r="J19" s="47">
        <f>IF(ISBLANK(VLOOKUP(A19,Extract_MS_ETF_01022026!A:BR,23,FALSE)),"",VLOOKUP(A19,Extract_MS_ETF_01022026!A:BR,23,FALSE)/100)</f>
        <v>0.1857</v>
      </c>
      <c r="K19" s="47">
        <f>IF(ISBLANK(VLOOKUP(A19,Extract_MS_ETF_01022026!A:BR,24,FALSE)),"",VLOOKUP(A19,Extract_MS_ETF_01022026!A:BR,24,FALSE)/100)</f>
        <v>0.12619999999999998</v>
      </c>
      <c r="L19" s="47">
        <f>IF(ISBLANK(VLOOKUP(A19,Extract_MS_ETF_01022026!A:BR,25,FALSE)),"",VLOOKUP(A19,Extract_MS_ETF_01022026!A:BR,25,FALSE)/100)</f>
        <v>-0.1555</v>
      </c>
      <c r="M19" s="48">
        <f>IF(ISBLANK(VLOOKUP(A19,Extract_MS_ETF_01022026!A:BR,20,FALSE)),"",VLOOKUP(A19,Extract_MS_ETF_01022026!A:BR,20,FALSE))</f>
        <v>3</v>
      </c>
      <c r="N19" s="49">
        <f>IF(ISBLANK(VLOOKUP(A19,Extract_MS_ETF_01022026!A:BR,31,FALSE)),"",VLOOKUP(A19,Extract_MS_ETF_01022026!A:BR,31,FALSE)/100)</f>
        <v>8.6500000000000007E-2</v>
      </c>
      <c r="O19" s="49">
        <f>IF(ISBLANK(VLOOKUP(A19,Extract_MS_ETF_01022026!A:BR,32,FALSE)),"",VLOOKUP(A19,Extract_MS_ETF_01022026!A:BR,32,FALSE)/100)</f>
        <v>5.8899999999999994E-2</v>
      </c>
      <c r="P19" s="50">
        <f>VLOOKUP(A19,Extract_MS_ETF_01022026!A:BR,13,FALSE)</f>
        <v>5</v>
      </c>
      <c r="Q19" s="50" t="str">
        <f>IF(VLOOKUP(A19,Extract_MS_ETF_01022026!A:BR,38,FALSE)="not stated","Article 6",VLOOKUP(A19,Extract_MS_ETF_01022026!A:BR,38,FALSE))</f>
        <v>Article 6</v>
      </c>
      <c r="R19" s="51">
        <f>VLOOKUP(A19,Extract_MS_ETF_01022026!A:BR,14,FALSE)</f>
        <v>0.35</v>
      </c>
      <c r="S19" s="51" t="str">
        <f t="shared" si="1"/>
        <v>Compris entre 0,20% et 0,40%</v>
      </c>
      <c r="T19" s="52" t="str">
        <f>_xlfn.XLOOKUP(A19,AUTRES!A:A,AUTRES!E:E)</f>
        <v>Synthétique</v>
      </c>
      <c r="U19" s="52" t="str">
        <f>_xlfn.XLOOKUP(A19,AUTRES!A:A,AUTRES!F:F)</f>
        <v>Géographique</v>
      </c>
      <c r="V19" s="52" t="str">
        <f>_xlfn.XLOOKUP(A19,AUTRES!A:A,AUTRES!G:G)</f>
        <v>États-Unis d'Amérique</v>
      </c>
      <c r="W19" s="52" t="str">
        <f>VLOOKUP(A19,Extract_MS_ETF_01022026!A:BR,41,FALSE)</f>
        <v>Russell 2000 NR USD</v>
      </c>
      <c r="X19" s="53">
        <f>VLOOKUP(A19,Extract_MS_ETF_01022026!A:BR,18,FALSE)</f>
        <v>802006231</v>
      </c>
    </row>
    <row r="20" spans="1:24" x14ac:dyDescent="0.3">
      <c r="A20" s="12" t="s">
        <v>32</v>
      </c>
      <c r="B20" s="12" t="str">
        <f>_xlfn.XLOOKUP(A20,AUTRES!A:A,AUTRES!B:B)</f>
        <v>Actions</v>
      </c>
      <c r="C20" s="12" t="str">
        <f>_xlfn.XLOOKUP(A20,AUTRES!A:A,AUTRES!C:C)</f>
        <v>Europe</v>
      </c>
      <c r="D20" s="12" t="str">
        <f>VLOOKUP(A20,Extract_MS_ETF_01022026!A:BR,7,FALSE)</f>
        <v>Euro</v>
      </c>
      <c r="E20" s="12" t="str">
        <f>VLOOKUP(A20,Extract_MS_ETF_01022026!A:BR,10,FALSE)</f>
        <v>Europe ETF  - Actions Europe Gdes Cap. Mixte</v>
      </c>
      <c r="F20" s="12" t="str">
        <f>VLOOKUP(A20,'Libllé ETF explicit'!A:B,2,FALSE)</f>
        <v>Amundi Index MSCI Europe SRI PAB UCITS ETF DR (C)</v>
      </c>
      <c r="G20" s="54" t="str">
        <f>_xlfn.XLOOKUP(A20,AUTRES!A:A,AUTRES!D:D)</f>
        <v>Amundi</v>
      </c>
      <c r="H20" s="47">
        <f>IF(ISBLANK(VLOOKUP(A20,Extract_MS_ETF_01022026!A:BR,21,FALSE)),"",VLOOKUP(A20,Extract_MS_ETF_01022026!A:BR,21,FALSE)/100)</f>
        <v>2.4399999999999998E-2</v>
      </c>
      <c r="I20" s="47">
        <f>IF(ISBLANK(VLOOKUP(A20,Extract_MS_ETF_01022026!A:BR,22,FALSE)),"",VLOOKUP(A20,Extract_MS_ETF_01022026!A:BR,22,FALSE)/100)</f>
        <v>2.6099999999999998E-2</v>
      </c>
      <c r="J20" s="47">
        <f>IF(ISBLANK(VLOOKUP(A20,Extract_MS_ETF_01022026!A:BR,23,FALSE)),"",VLOOKUP(A20,Extract_MS_ETF_01022026!A:BR,23,FALSE)/100)</f>
        <v>7.9500000000000001E-2</v>
      </c>
      <c r="K20" s="47">
        <f>IF(ISBLANK(VLOOKUP(A20,Extract_MS_ETF_01022026!A:BR,24,FALSE)),"",VLOOKUP(A20,Extract_MS_ETF_01022026!A:BR,24,FALSE)/100)</f>
        <v>0.17370000000000002</v>
      </c>
      <c r="L20" s="47">
        <f>IF(ISBLANK(VLOOKUP(A20,Extract_MS_ETF_01022026!A:BR,25,FALSE)),"",VLOOKUP(A20,Extract_MS_ETF_01022026!A:BR,25,FALSE)/100)</f>
        <v>-0.15620000000000001</v>
      </c>
      <c r="M20" s="48">
        <f>IF(ISBLANK(VLOOKUP(A20,Extract_MS_ETF_01022026!A:BR,20,FALSE)),"",VLOOKUP(A20,Extract_MS_ETF_01022026!A:BR,20,FALSE))</f>
        <v>2</v>
      </c>
      <c r="N20" s="49">
        <f>IF(ISBLANK(VLOOKUP(A20,Extract_MS_ETF_01022026!A:BR,31,FALSE)),"",VLOOKUP(A20,Extract_MS_ETF_01022026!A:BR,31,FALSE)/100)</f>
        <v>7.3899999999999993E-2</v>
      </c>
      <c r="O20" s="49">
        <f>IF(ISBLANK(VLOOKUP(A20,Extract_MS_ETF_01022026!A:BR,32,FALSE)),"",VLOOKUP(A20,Extract_MS_ETF_01022026!A:BR,32,FALSE)/100)</f>
        <v>7.4700000000000003E-2</v>
      </c>
      <c r="P20" s="50">
        <f>VLOOKUP(A20,Extract_MS_ETF_01022026!A:BR,13,FALSE)</f>
        <v>4</v>
      </c>
      <c r="Q20" s="50" t="str">
        <f>IF(VLOOKUP(A20,Extract_MS_ETF_01022026!A:BR,38,FALSE)="not stated","Article 6",VLOOKUP(A20,Extract_MS_ETF_01022026!A:BR,38,FALSE))</f>
        <v>Article 8</v>
      </c>
      <c r="R20" s="51">
        <f>VLOOKUP(A20,Extract_MS_ETF_01022026!A:BR,14,FALSE)</f>
        <v>0.18</v>
      </c>
      <c r="S20" s="51" t="str">
        <f t="shared" si="1"/>
        <v>Inférieur ou égal à 0,20%</v>
      </c>
      <c r="T20" s="52" t="str">
        <f>_xlfn.XLOOKUP(A20,AUTRES!A:A,AUTRES!E:E)</f>
        <v>Physique</v>
      </c>
      <c r="U20" s="52" t="str">
        <f>_xlfn.XLOOKUP(A20,AUTRES!A:A,AUTRES!F:F)</f>
        <v>Géographique</v>
      </c>
      <c r="V20" s="52" t="str">
        <f>_xlfn.XLOOKUP(A20,AUTRES!A:A,AUTRES!G:G)</f>
        <v>Europe</v>
      </c>
      <c r="W20" s="52" t="str">
        <f>VLOOKUP(A20,Extract_MS_ETF_01022026!A:BR,41,FALSE)</f>
        <v>MSCI Europe SRI filtered PAB NR EUR</v>
      </c>
      <c r="X20" s="53">
        <f>VLOOKUP(A20,Extract_MS_ETF_01022026!A:BR,18,FALSE)</f>
        <v>1751719595</v>
      </c>
    </row>
    <row r="21" spans="1:24" x14ac:dyDescent="0.3">
      <c r="A21" s="12" t="s">
        <v>118</v>
      </c>
      <c r="B21" s="12" t="str">
        <f>_xlfn.XLOOKUP(A21,AUTRES!A:A,AUTRES!B:B)</f>
        <v>Actions</v>
      </c>
      <c r="C21" s="12" t="str">
        <f>_xlfn.XLOOKUP(A21,AUTRES!A:A,AUTRES!C:C)</f>
        <v>Europe</v>
      </c>
      <c r="D21" s="12" t="str">
        <f>VLOOKUP(A21,Extract_MS_ETF_01022026!A:BR,7,FALSE)</f>
        <v>Euro</v>
      </c>
      <c r="E21" s="12" t="str">
        <f>VLOOKUP(A21,Extract_MS_ETF_01022026!A:BR,10,FALSE)</f>
        <v>Europe ETF  - Actions Europe Gdes Cap. Mixte</v>
      </c>
      <c r="F21" s="12" t="str">
        <f>VLOOKUP(A21,'Libllé ETF explicit'!A:B,2,FALSE)</f>
        <v>BNP Paribas Easy Low Carbon 100 Europe PAB UCITS ETF Cap</v>
      </c>
      <c r="G21" s="54" t="str">
        <f>_xlfn.XLOOKUP(A21,AUTRES!A:A,AUTRES!D:D)</f>
        <v>BNP Paribas</v>
      </c>
      <c r="H21" s="47">
        <f>IF(ISBLANK(VLOOKUP(A21,Extract_MS_ETF_01022026!A:BR,21,FALSE)),"",VLOOKUP(A21,Extract_MS_ETF_01022026!A:BR,21,FALSE)/100)</f>
        <v>1.3500000000000002E-2</v>
      </c>
      <c r="I21" s="47">
        <f>IF(ISBLANK(VLOOKUP(A21,Extract_MS_ETF_01022026!A:BR,22,FALSE)),"",VLOOKUP(A21,Extract_MS_ETF_01022026!A:BR,22,FALSE)/100)</f>
        <v>9.1799999999999993E-2</v>
      </c>
      <c r="J21" s="47">
        <f>IF(ISBLANK(VLOOKUP(A21,Extract_MS_ETF_01022026!A:BR,23,FALSE)),"",VLOOKUP(A21,Extract_MS_ETF_01022026!A:BR,23,FALSE)/100)</f>
        <v>6.4500000000000002E-2</v>
      </c>
      <c r="K21" s="47">
        <f>IF(ISBLANK(VLOOKUP(A21,Extract_MS_ETF_01022026!A:BR,24,FALSE)),"",VLOOKUP(A21,Extract_MS_ETF_01022026!A:BR,24,FALSE)/100)</f>
        <v>0.15179999999999999</v>
      </c>
      <c r="L21" s="47">
        <f>IF(ISBLANK(VLOOKUP(A21,Extract_MS_ETF_01022026!A:BR,25,FALSE)),"",VLOOKUP(A21,Extract_MS_ETF_01022026!A:BR,25,FALSE)/100)</f>
        <v>-0.10779999999999999</v>
      </c>
      <c r="M21" s="48">
        <f>IF(ISBLANK(VLOOKUP(A21,Extract_MS_ETF_01022026!A:BR,20,FALSE)),"",VLOOKUP(A21,Extract_MS_ETF_01022026!A:BR,20,FALSE))</f>
        <v>3</v>
      </c>
      <c r="N21" s="49">
        <f>IF(ISBLANK(VLOOKUP(A21,Extract_MS_ETF_01022026!A:BR,31,FALSE)),"",VLOOKUP(A21,Extract_MS_ETF_01022026!A:BR,31,FALSE)/100)</f>
        <v>8.3100000000000007E-2</v>
      </c>
      <c r="O21" s="49">
        <f>IF(ISBLANK(VLOOKUP(A21,Extract_MS_ETF_01022026!A:BR,32,FALSE)),"",VLOOKUP(A21,Extract_MS_ETF_01022026!A:BR,32,FALSE)/100)</f>
        <v>8.5099999999999995E-2</v>
      </c>
      <c r="P21" s="50">
        <f>VLOOKUP(A21,Extract_MS_ETF_01022026!A:BR,13,FALSE)</f>
        <v>4</v>
      </c>
      <c r="Q21" s="50" t="str">
        <f>IF(VLOOKUP(A21,Extract_MS_ETF_01022026!A:BR,38,FALSE)="not stated","Article 6",VLOOKUP(A21,Extract_MS_ETF_01022026!A:BR,38,FALSE))</f>
        <v>Article 8</v>
      </c>
      <c r="R21" s="51">
        <f>VLOOKUP(A21,Extract_MS_ETF_01022026!A:BR,14,FALSE)</f>
        <v>0.18</v>
      </c>
      <c r="S21" s="51" t="str">
        <f t="shared" si="1"/>
        <v>Inférieur ou égal à 0,20%</v>
      </c>
      <c r="T21" s="52" t="str">
        <f>_xlfn.XLOOKUP(A21,AUTRES!A:A,AUTRES!E:E)</f>
        <v>Physique</v>
      </c>
      <c r="U21" s="52" t="str">
        <f>_xlfn.XLOOKUP(A21,AUTRES!A:A,AUTRES!F:F)</f>
        <v>Géographique</v>
      </c>
      <c r="V21" s="52" t="str">
        <f>_xlfn.XLOOKUP(A21,AUTRES!A:A,AUTRES!G:G)</f>
        <v>Europe</v>
      </c>
      <c r="W21" s="52" t="str">
        <f>VLOOKUP(A21,Extract_MS_ETF_01022026!A:BR,41,FALSE)</f>
        <v>Low Carbon 100 Europe PAB NR EUR</v>
      </c>
      <c r="X21" s="53">
        <f>VLOOKUP(A21,Extract_MS_ETF_01022026!A:BR,18,FALSE)</f>
        <v>470220910</v>
      </c>
    </row>
    <row r="22" spans="1:24" x14ac:dyDescent="0.3">
      <c r="A22" s="12" t="s">
        <v>133</v>
      </c>
      <c r="B22" s="12" t="str">
        <f>_xlfn.XLOOKUP(A22,AUTRES!A:A,AUTRES!B:B)</f>
        <v>Actions</v>
      </c>
      <c r="C22" s="12" t="str">
        <f>_xlfn.XLOOKUP(A22,AUTRES!A:A,AUTRES!C:C)</f>
        <v>Europe</v>
      </c>
      <c r="D22" s="12" t="str">
        <f>VLOOKUP(A22,Extract_MS_ETF_01022026!A:BR,7,FALSE)</f>
        <v>Euro</v>
      </c>
      <c r="E22" s="12" t="str">
        <f>VLOOKUP(A22,Extract_MS_ETF_01022026!A:BR,10,FALSE)</f>
        <v>Europe ETF  - Actions Europe Moyennes Cap.</v>
      </c>
      <c r="F22" s="12" t="str">
        <f>VLOOKUP(A22,'Libllé ETF explicit'!A:B,2,FALSE)</f>
        <v>iShares MSCI Europe Mid Cap UCITS ETF EUR (Acc)</v>
      </c>
      <c r="G22" s="54" t="str">
        <f>_xlfn.XLOOKUP(A22,AUTRES!A:A,AUTRES!D:D)</f>
        <v>BlackRock</v>
      </c>
      <c r="H22" s="47">
        <f>IF(ISBLANK(VLOOKUP(A22,Extract_MS_ETF_01022026!A:BR,21,FALSE)),"",VLOOKUP(A22,Extract_MS_ETF_01022026!A:BR,21,FALSE)/100)</f>
        <v>3.3300000000000003E-2</v>
      </c>
      <c r="I22" s="47">
        <f>IF(ISBLANK(VLOOKUP(A22,Extract_MS_ETF_01022026!A:BR,22,FALSE)),"",VLOOKUP(A22,Extract_MS_ETF_01022026!A:BR,22,FALSE)/100)</f>
        <v>0.23929999999999998</v>
      </c>
      <c r="J22" s="47">
        <f>IF(ISBLANK(VLOOKUP(A22,Extract_MS_ETF_01022026!A:BR,23,FALSE)),"",VLOOKUP(A22,Extract_MS_ETF_01022026!A:BR,23,FALSE)/100)</f>
        <v>8.8800000000000004E-2</v>
      </c>
      <c r="K22" s="47">
        <f>IF(ISBLANK(VLOOKUP(A22,Extract_MS_ETF_01022026!A:BR,24,FALSE)),"",VLOOKUP(A22,Extract_MS_ETF_01022026!A:BR,24,FALSE)/100)</f>
        <v>0.14410000000000001</v>
      </c>
      <c r="L22" s="47">
        <f>IF(ISBLANK(VLOOKUP(A22,Extract_MS_ETF_01022026!A:BR,25,FALSE)),"",VLOOKUP(A22,Extract_MS_ETF_01022026!A:BR,25,FALSE)/100)</f>
        <v>-0.19039999999999999</v>
      </c>
      <c r="M22" s="48">
        <f>IF(ISBLANK(VLOOKUP(A22,Extract_MS_ETF_01022026!A:BR,20,FALSE)),"",VLOOKUP(A22,Extract_MS_ETF_01022026!A:BR,20,FALSE))</f>
        <v>5</v>
      </c>
      <c r="N22" s="49">
        <f>IF(ISBLANK(VLOOKUP(A22,Extract_MS_ETF_01022026!A:BR,31,FALSE)),"",VLOOKUP(A22,Extract_MS_ETF_01022026!A:BR,31,FALSE)/100)</f>
        <v>0.1346</v>
      </c>
      <c r="O22" s="49">
        <f>IF(ISBLANK(VLOOKUP(A22,Extract_MS_ETF_01022026!A:BR,32,FALSE)),"",VLOOKUP(A22,Extract_MS_ETF_01022026!A:BR,32,FALSE)/100)</f>
        <v>9.4299999999999995E-2</v>
      </c>
      <c r="P22" s="50">
        <f>VLOOKUP(A22,Extract_MS_ETF_01022026!A:BR,13,FALSE)</f>
        <v>4</v>
      </c>
      <c r="Q22" s="50" t="str">
        <f>IF(VLOOKUP(A22,Extract_MS_ETF_01022026!A:BR,38,FALSE)="not stated","Article 6",VLOOKUP(A22,Extract_MS_ETF_01022026!A:BR,38,FALSE))</f>
        <v>Article 6</v>
      </c>
      <c r="R22" s="51">
        <f>VLOOKUP(A22,Extract_MS_ETF_01022026!A:BR,14,FALSE)</f>
        <v>0.15</v>
      </c>
      <c r="S22" s="51" t="str">
        <f t="shared" si="1"/>
        <v>Inférieur ou égal à 0,20%</v>
      </c>
      <c r="T22" s="52" t="str">
        <f>_xlfn.XLOOKUP(A22,AUTRES!A:A,AUTRES!E:E)</f>
        <v>Physique (échantillonage)</v>
      </c>
      <c r="U22" s="52" t="str">
        <f>_xlfn.XLOOKUP(A22,AUTRES!A:A,AUTRES!F:F)</f>
        <v>Géographique</v>
      </c>
      <c r="V22" s="52" t="str">
        <f>_xlfn.XLOOKUP(A22,AUTRES!A:A,AUTRES!G:G)</f>
        <v>Europe</v>
      </c>
      <c r="W22" s="52" t="str">
        <f>VLOOKUP(A22,Extract_MS_ETF_01022026!A:BR,41,FALSE)</f>
        <v>MSCI Europe Mid Cap NR EUR</v>
      </c>
      <c r="X22" s="53">
        <f>VLOOKUP(A22,Extract_MS_ETF_01022026!A:BR,18,FALSE)</f>
        <v>543548921</v>
      </c>
    </row>
    <row r="23" spans="1:24" x14ac:dyDescent="0.3">
      <c r="A23" s="12" t="s">
        <v>43</v>
      </c>
      <c r="B23" s="12" t="str">
        <f>_xlfn.XLOOKUP(A23,AUTRES!A:A,AUTRES!B:B)</f>
        <v>Actions</v>
      </c>
      <c r="C23" s="12" t="str">
        <f>_xlfn.XLOOKUP(A23,AUTRES!A:A,AUTRES!C:C)</f>
        <v>Europe du Nord</v>
      </c>
      <c r="D23" s="12" t="str">
        <f>VLOOKUP(A23,Extract_MS_ETF_01022026!A:BR,7,FALSE)</f>
        <v>Euro</v>
      </c>
      <c r="E23" s="12" t="str">
        <f>VLOOKUP(A23,Extract_MS_ETF_01022026!A:BR,10,FALSE)</f>
        <v>Europe ETF  - Actions Europe du Nord</v>
      </c>
      <c r="F23" s="12" t="str">
        <f>VLOOKUP(A23,'Libllé ETF explicit'!A:B,2,FALSE)</f>
        <v>Amundi MSCI Nordic UCITS ETF - EUR (C)</v>
      </c>
      <c r="G23" s="54" t="str">
        <f>_xlfn.XLOOKUP(A23,AUTRES!A:A,AUTRES!D:D)</f>
        <v>Amundi</v>
      </c>
      <c r="H23" s="47">
        <f>IF(ISBLANK(VLOOKUP(A23,Extract_MS_ETF_01022026!A:BR,21,FALSE)),"",VLOOKUP(A23,Extract_MS_ETF_01022026!A:BR,21,FALSE)/100)</f>
        <v>5.2999999999999999E-2</v>
      </c>
      <c r="I23" s="47">
        <f>IF(ISBLANK(VLOOKUP(A23,Extract_MS_ETF_01022026!A:BR,22,FALSE)),"",VLOOKUP(A23,Extract_MS_ETF_01022026!A:BR,22,FALSE)/100)</f>
        <v>6.4100000000000004E-2</v>
      </c>
      <c r="J23" s="47">
        <f>IF(ISBLANK(VLOOKUP(A23,Extract_MS_ETF_01022026!A:BR,23,FALSE)),"",VLOOKUP(A23,Extract_MS_ETF_01022026!A:BR,23,FALSE)/100)</f>
        <v>-1.52E-2</v>
      </c>
      <c r="K23" s="47">
        <f>IF(ISBLANK(VLOOKUP(A23,Extract_MS_ETF_01022026!A:BR,24,FALSE)),"",VLOOKUP(A23,Extract_MS_ETF_01022026!A:BR,24,FALSE)/100)</f>
        <v>0.1686</v>
      </c>
      <c r="L23" s="47">
        <f>IF(ISBLANK(VLOOKUP(A23,Extract_MS_ETF_01022026!A:BR,25,FALSE)),"",VLOOKUP(A23,Extract_MS_ETF_01022026!A:BR,25,FALSE)/100)</f>
        <v>-0.12050000000000001</v>
      </c>
      <c r="M23" s="48">
        <f>IF(ISBLANK(VLOOKUP(A23,Extract_MS_ETF_01022026!A:BR,20,FALSE)),"",VLOOKUP(A23,Extract_MS_ETF_01022026!A:BR,20,FALSE))</f>
        <v>3</v>
      </c>
      <c r="N23" s="49">
        <f>IF(ISBLANK(VLOOKUP(A23,Extract_MS_ETF_01022026!A:BR,31,FALSE)),"",VLOOKUP(A23,Extract_MS_ETF_01022026!A:BR,31,FALSE)/100)</f>
        <v>8.1500000000000003E-2</v>
      </c>
      <c r="O23" s="49">
        <f>IF(ISBLANK(VLOOKUP(A23,Extract_MS_ETF_01022026!A:BR,32,FALSE)),"",VLOOKUP(A23,Extract_MS_ETF_01022026!A:BR,32,FALSE)/100)</f>
        <v>7.7499999999999999E-2</v>
      </c>
      <c r="P23" s="50">
        <f>VLOOKUP(A23,Extract_MS_ETF_01022026!A:BR,13,FALSE)</f>
        <v>4</v>
      </c>
      <c r="Q23" s="50" t="str">
        <f>IF(VLOOKUP(A23,Extract_MS_ETF_01022026!A:BR,38,FALSE)="not stated","Article 6",VLOOKUP(A23,Extract_MS_ETF_01022026!A:BR,38,FALSE))</f>
        <v>Article 8</v>
      </c>
      <c r="R23" s="51">
        <f>VLOOKUP(A23,Extract_MS_ETF_01022026!A:BR,14,FALSE)</f>
        <v>0.25</v>
      </c>
      <c r="S23" s="51" t="str">
        <f t="shared" si="1"/>
        <v>Compris entre 0,20% et 0,40%</v>
      </c>
      <c r="T23" s="52" t="str">
        <f>_xlfn.XLOOKUP(A23,AUTRES!A:A,AUTRES!E:E)</f>
        <v>Physique</v>
      </c>
      <c r="U23" s="52" t="str">
        <f>_xlfn.XLOOKUP(A23,AUTRES!A:A,AUTRES!F:F)</f>
        <v>Géographique</v>
      </c>
      <c r="V23" s="52" t="str">
        <f>_xlfn.XLOOKUP(A23,AUTRES!A:A,AUTRES!G:G)</f>
        <v>Europe du Nord</v>
      </c>
      <c r="W23" s="52" t="str">
        <f>VLOOKUP(A23,Extract_MS_ETF_01022026!A:BR,41,FALSE)</f>
        <v>MSCI Nordic Countries NR EUR</v>
      </c>
      <c r="X23" s="53">
        <f>VLOOKUP(A23,Extract_MS_ETF_01022026!A:BR,18,FALSE)</f>
        <v>272272791</v>
      </c>
    </row>
    <row r="24" spans="1:24" x14ac:dyDescent="0.3">
      <c r="A24" s="12" t="s">
        <v>33</v>
      </c>
      <c r="B24" s="12" t="str">
        <f>_xlfn.XLOOKUP(A24,AUTRES!A:A,AUTRES!B:B)</f>
        <v>Actions</v>
      </c>
      <c r="C24" s="12" t="str">
        <f>_xlfn.XLOOKUP(A24,AUTRES!A:A,AUTRES!C:C)</f>
        <v>France</v>
      </c>
      <c r="D24" s="12" t="str">
        <f>VLOOKUP(A24,Extract_MS_ETF_01022026!A:BR,7,FALSE)</f>
        <v>Euro</v>
      </c>
      <c r="E24" s="12" t="str">
        <f>VLOOKUP(A24,Extract_MS_ETF_01022026!A:BR,10,FALSE)</f>
        <v>Europe ETF  - France Equity</v>
      </c>
      <c r="F24" s="12" t="str">
        <f>VLOOKUP(A24,'Libllé ETF explicit'!A:B,2,FALSE)</f>
        <v>Amundi CAC 40 ESG UCITS ETF DR - EUR (C)</v>
      </c>
      <c r="G24" s="54" t="str">
        <f>_xlfn.XLOOKUP(A24,AUTRES!A:A,AUTRES!D:D)</f>
        <v>Amundi</v>
      </c>
      <c r="H24" s="47">
        <f>IF(ISBLANK(VLOOKUP(A24,Extract_MS_ETF_01022026!A:BR,21,FALSE)),"",VLOOKUP(A24,Extract_MS_ETF_01022026!A:BR,21,FALSE)/100)</f>
        <v>-1.4199999999999999E-2</v>
      </c>
      <c r="I24" s="47">
        <f>IF(ISBLANK(VLOOKUP(A24,Extract_MS_ETF_01022026!A:BR,22,FALSE)),"",VLOOKUP(A24,Extract_MS_ETF_01022026!A:BR,22,FALSE)/100)</f>
        <v>0.14599999999999999</v>
      </c>
      <c r="J24" s="47">
        <f>IF(ISBLANK(VLOOKUP(A24,Extract_MS_ETF_01022026!A:BR,23,FALSE)),"",VLOOKUP(A24,Extract_MS_ETF_01022026!A:BR,23,FALSE)/100)</f>
        <v>3.3399999999999999E-2</v>
      </c>
      <c r="K24" s="47">
        <f>IF(ISBLANK(VLOOKUP(A24,Extract_MS_ETF_01022026!A:BR,24,FALSE)),"",VLOOKUP(A24,Extract_MS_ETF_01022026!A:BR,24,FALSE)/100)</f>
        <v>0.21170000000000003</v>
      </c>
      <c r="L24" s="47">
        <f>IF(ISBLANK(VLOOKUP(A24,Extract_MS_ETF_01022026!A:BR,25,FALSE)),"",VLOOKUP(A24,Extract_MS_ETF_01022026!A:BR,25,FALSE)/100)</f>
        <v>-9.0800000000000006E-2</v>
      </c>
      <c r="M24" s="48">
        <f>IF(ISBLANK(VLOOKUP(A24,Extract_MS_ETF_01022026!A:BR,20,FALSE)),"",VLOOKUP(A24,Extract_MS_ETF_01022026!A:BR,20,FALSE))</f>
        <v>5</v>
      </c>
      <c r="N24" s="49">
        <f>IF(ISBLANK(VLOOKUP(A24,Extract_MS_ETF_01022026!A:BR,31,FALSE)),"",VLOOKUP(A24,Extract_MS_ETF_01022026!A:BR,31,FALSE)/100)</f>
        <v>8.4199999999999997E-2</v>
      </c>
      <c r="O24" s="49">
        <f>IF(ISBLANK(VLOOKUP(A24,Extract_MS_ETF_01022026!A:BR,32,FALSE)),"",VLOOKUP(A24,Extract_MS_ETF_01022026!A:BR,32,FALSE)/100)</f>
        <v>0.11720000000000001</v>
      </c>
      <c r="P24" s="50">
        <f>VLOOKUP(A24,Extract_MS_ETF_01022026!A:BR,13,FALSE)</f>
        <v>4</v>
      </c>
      <c r="Q24" s="50" t="str">
        <f>IF(VLOOKUP(A24,Extract_MS_ETF_01022026!A:BR,38,FALSE)="not stated","Article 6",VLOOKUP(A24,Extract_MS_ETF_01022026!A:BR,38,FALSE))</f>
        <v>Article 8</v>
      </c>
      <c r="R24" s="51">
        <f>VLOOKUP(A24,Extract_MS_ETF_01022026!A:BR,14,FALSE)</f>
        <v>0.25</v>
      </c>
      <c r="S24" s="51" t="str">
        <f t="shared" si="1"/>
        <v>Compris entre 0,20% et 0,40%</v>
      </c>
      <c r="T24" s="52" t="str">
        <f>_xlfn.XLOOKUP(A24,AUTRES!A:A,AUTRES!E:E)</f>
        <v>Physique</v>
      </c>
      <c r="U24" s="52" t="str">
        <f>_xlfn.XLOOKUP(A24,AUTRES!A:A,AUTRES!F:F)</f>
        <v>Géographique</v>
      </c>
      <c r="V24" s="52" t="str">
        <f>_xlfn.XLOOKUP(A24,AUTRES!A:A,AUTRES!G:G)</f>
        <v>France</v>
      </c>
      <c r="W24" s="52" t="str">
        <f>VLOOKUP(A24,Extract_MS_ETF_01022026!A:BR,41,FALSE)</f>
        <v>CAC 40 ESG NR EUR</v>
      </c>
      <c r="X24" s="53">
        <f>VLOOKUP(A24,Extract_MS_ETF_01022026!A:BR,18,FALSE)</f>
        <v>653094892</v>
      </c>
    </row>
    <row r="25" spans="1:24" x14ac:dyDescent="0.3">
      <c r="A25" s="12" t="s">
        <v>129</v>
      </c>
      <c r="B25" s="12" t="str">
        <f>_xlfn.XLOOKUP(A25,AUTRES!A:A,AUTRES!B:B)</f>
        <v>Actions</v>
      </c>
      <c r="C25" s="12" t="str">
        <f>_xlfn.XLOOKUP(A25,AUTRES!A:A,AUTRES!C:C)</f>
        <v>France</v>
      </c>
      <c r="D25" s="12" t="str">
        <f>VLOOKUP(A25,Extract_MS_ETF_01022026!A:BR,7,FALSE)</f>
        <v>Euro</v>
      </c>
      <c r="E25" s="12" t="str">
        <f>VLOOKUP(A25,Extract_MS_ETF_01022026!A:BR,10,FALSE)</f>
        <v>Europe ETF  - France Equity</v>
      </c>
      <c r="F25" s="12" t="str">
        <f>VLOOKUP(A25,'Libllé ETF explicit'!A:B,2,FALSE)</f>
        <v>Amundi CAC 40 UCITS ETF Acc</v>
      </c>
      <c r="G25" s="54" t="str">
        <f>_xlfn.XLOOKUP(A25,AUTRES!A:A,AUTRES!D:D)</f>
        <v>Amundi</v>
      </c>
      <c r="H25" s="47">
        <f>IF(ISBLANK(VLOOKUP(A25,Extract_MS_ETF_01022026!A:BR,21,FALSE)),"",VLOOKUP(A25,Extract_MS_ETF_01022026!A:BR,21,FALSE)/100)</f>
        <v>-4.0000000000000001E-3</v>
      </c>
      <c r="I25" s="47">
        <f>IF(ISBLANK(VLOOKUP(A25,Extract_MS_ETF_01022026!A:BR,22,FALSE)),"",VLOOKUP(A25,Extract_MS_ETF_01022026!A:BR,22,FALSE)/100)</f>
        <v>0.13970000000000002</v>
      </c>
      <c r="J25" s="47">
        <f>IF(ISBLANK(VLOOKUP(A25,Extract_MS_ETF_01022026!A:BR,23,FALSE)),"",VLOOKUP(A25,Extract_MS_ETF_01022026!A:BR,23,FALSE)/100)</f>
        <v>6.8000000000000005E-3</v>
      </c>
      <c r="K25" s="47">
        <f>IF(ISBLANK(VLOOKUP(A25,Extract_MS_ETF_01022026!A:BR,24,FALSE)),"",VLOOKUP(A25,Extract_MS_ETF_01022026!A:BR,24,FALSE)/100)</f>
        <v>0.19899999999999998</v>
      </c>
      <c r="L25" s="47">
        <f>IF(ISBLANK(VLOOKUP(A25,Extract_MS_ETF_01022026!A:BR,25,FALSE)),"",VLOOKUP(A25,Extract_MS_ETF_01022026!A:BR,25,FALSE)/100)</f>
        <v>-6.88E-2</v>
      </c>
      <c r="M25" s="48">
        <f>IF(ISBLANK(VLOOKUP(A25,Extract_MS_ETF_01022026!A:BR,20,FALSE)),"",VLOOKUP(A25,Extract_MS_ETF_01022026!A:BR,20,FALSE))</f>
        <v>5</v>
      </c>
      <c r="N25" s="49">
        <f>IF(ISBLANK(VLOOKUP(A25,Extract_MS_ETF_01022026!A:BR,31,FALSE)),"",VLOOKUP(A25,Extract_MS_ETF_01022026!A:BR,31,FALSE)/100)</f>
        <v>7.7800000000000008E-2</v>
      </c>
      <c r="O25" s="49">
        <f>IF(ISBLANK(VLOOKUP(A25,Extract_MS_ETF_01022026!A:BR,32,FALSE)),"",VLOOKUP(A25,Extract_MS_ETF_01022026!A:BR,32,FALSE)/100)</f>
        <v>0.1152</v>
      </c>
      <c r="P25" s="50">
        <f>VLOOKUP(A25,Extract_MS_ETF_01022026!A:BR,13,FALSE)</f>
        <v>4</v>
      </c>
      <c r="Q25" s="50" t="str">
        <f>IF(VLOOKUP(A25,Extract_MS_ETF_01022026!A:BR,38,FALSE)="not stated","Article 6",VLOOKUP(A25,Extract_MS_ETF_01022026!A:BR,38,FALSE))</f>
        <v>Article 6</v>
      </c>
      <c r="R25" s="51">
        <f>VLOOKUP(A25,Extract_MS_ETF_01022026!A:BR,14,FALSE)</f>
        <v>0.25</v>
      </c>
      <c r="S25" s="51" t="str">
        <f t="shared" si="1"/>
        <v>Compris entre 0,20% et 0,40%</v>
      </c>
      <c r="T25" s="52" t="str">
        <f>_xlfn.XLOOKUP(A25,AUTRES!A:A,AUTRES!E:E)</f>
        <v>Physique</v>
      </c>
      <c r="U25" s="52" t="str">
        <f>_xlfn.XLOOKUP(A25,AUTRES!A:A,AUTRES!F:F)</f>
        <v>Géographique</v>
      </c>
      <c r="V25" s="52" t="str">
        <f>_xlfn.XLOOKUP(A25,AUTRES!A:A,AUTRES!G:G)</f>
        <v>France</v>
      </c>
      <c r="W25" s="52" t="str">
        <f>VLOOKUP(A25,Extract_MS_ETF_01022026!A:BR,41,FALSE)</f>
        <v>Euronext Paris CAC 40 GR EUR</v>
      </c>
      <c r="X25" s="53">
        <f>VLOOKUP(A25,Extract_MS_ETF_01022026!A:BR,18,FALSE)</f>
        <v>4157739683</v>
      </c>
    </row>
    <row r="26" spans="1:24" x14ac:dyDescent="0.3">
      <c r="A26" s="12" t="s">
        <v>120</v>
      </c>
      <c r="B26" s="12" t="str">
        <f>_xlfn.XLOOKUP(A26,AUTRES!A:A,AUTRES!B:B)</f>
        <v>Actions</v>
      </c>
      <c r="C26" s="12" t="str">
        <f>_xlfn.XLOOKUP(A26,AUTRES!A:A,AUTRES!C:C)</f>
        <v>France</v>
      </c>
      <c r="D26" s="12" t="str">
        <f>VLOOKUP(A26,Extract_MS_ETF_01022026!A:BR,7,FALSE)</f>
        <v>Euro</v>
      </c>
      <c r="E26" s="12" t="str">
        <f>VLOOKUP(A26,Extract_MS_ETF_01022026!A:BR,10,FALSE)</f>
        <v>Europe ETF  - France Equity</v>
      </c>
      <c r="F26" s="12" t="str">
        <f>VLOOKUP(A26,'Libllé ETF explicit'!A:B,2,FALSE)</f>
        <v>Amundi CAC 40 UCITS ETF Dist</v>
      </c>
      <c r="G26" s="54" t="str">
        <f>_xlfn.XLOOKUP(A26,AUTRES!A:A,AUTRES!D:D)</f>
        <v>Amundi</v>
      </c>
      <c r="H26" s="47">
        <f>IF(ISBLANK(VLOOKUP(A26,Extract_MS_ETF_01022026!A:BR,21,FALSE)),"",VLOOKUP(A26,Extract_MS_ETF_01022026!A:BR,21,FALSE)/100)</f>
        <v>-4.0000000000000001E-3</v>
      </c>
      <c r="I26" s="47">
        <f>IF(ISBLANK(VLOOKUP(A26,Extract_MS_ETF_01022026!A:BR,22,FALSE)),"",VLOOKUP(A26,Extract_MS_ETF_01022026!A:BR,22,FALSE)/100)</f>
        <v>0.10730000000000001</v>
      </c>
      <c r="J26" s="47">
        <f>IF(ISBLANK(VLOOKUP(A26,Extract_MS_ETF_01022026!A:BR,23,FALSE)),"",VLOOKUP(A26,Extract_MS_ETF_01022026!A:BR,23,FALSE)/100)</f>
        <v>-2.2700000000000001E-2</v>
      </c>
      <c r="K26" s="47">
        <f>IF(ISBLANK(VLOOKUP(A26,Extract_MS_ETF_01022026!A:BR,24,FALSE)),"",VLOOKUP(A26,Extract_MS_ETF_01022026!A:BR,24,FALSE)/100)</f>
        <v>0.16589999999999999</v>
      </c>
      <c r="L26" s="47">
        <f>IF(ISBLANK(VLOOKUP(A26,Extract_MS_ETF_01022026!A:BR,25,FALSE)),"",VLOOKUP(A26,Extract_MS_ETF_01022026!A:BR,25,FALSE)/100)</f>
        <v>-9.5199999999999993E-2</v>
      </c>
      <c r="M26" s="48">
        <f>IF(ISBLANK(VLOOKUP(A26,Extract_MS_ETF_01022026!A:BR,20,FALSE)),"",VLOOKUP(A26,Extract_MS_ETF_01022026!A:BR,20,FALSE))</f>
        <v>3</v>
      </c>
      <c r="N26" s="49">
        <f>IF(ISBLANK(VLOOKUP(A26,Extract_MS_ETF_01022026!A:BR,31,FALSE)),"",VLOOKUP(A26,Extract_MS_ETF_01022026!A:BR,31,FALSE)/100)</f>
        <v>4.7199999999999999E-2</v>
      </c>
      <c r="O26" s="49">
        <f>IF(ISBLANK(VLOOKUP(A26,Extract_MS_ETF_01022026!A:BR,32,FALSE)),"",VLOOKUP(A26,Extract_MS_ETF_01022026!A:BR,32,FALSE)/100)</f>
        <v>8.5800000000000001E-2</v>
      </c>
      <c r="P26" s="50">
        <f>VLOOKUP(A26,Extract_MS_ETF_01022026!A:BR,13,FALSE)</f>
        <v>4</v>
      </c>
      <c r="Q26" s="50" t="str">
        <f>IF(VLOOKUP(A26,Extract_MS_ETF_01022026!A:BR,38,FALSE)="not stated","Article 6",VLOOKUP(A26,Extract_MS_ETF_01022026!A:BR,38,FALSE))</f>
        <v>Article 6</v>
      </c>
      <c r="R26" s="51">
        <f>VLOOKUP(A26,Extract_MS_ETF_01022026!A:BR,14,FALSE)</f>
        <v>0.25</v>
      </c>
      <c r="S26" s="51" t="str">
        <f t="shared" si="1"/>
        <v>Compris entre 0,20% et 0,40%</v>
      </c>
      <c r="T26" s="52" t="str">
        <f>_xlfn.XLOOKUP(A26,AUTRES!A:A,AUTRES!E:E)</f>
        <v>Physique</v>
      </c>
      <c r="U26" s="52" t="str">
        <f>_xlfn.XLOOKUP(A26,AUTRES!A:A,AUTRES!F:F)</f>
        <v>Géographique</v>
      </c>
      <c r="V26" s="52" t="str">
        <f>_xlfn.XLOOKUP(A26,AUTRES!A:A,AUTRES!G:G)</f>
        <v>France</v>
      </c>
      <c r="W26" s="52" t="str">
        <f>VLOOKUP(A26,Extract_MS_ETF_01022026!A:BR,41,FALSE)</f>
        <v>Euronext Paris CAC 40 GR EUR</v>
      </c>
      <c r="X26" s="53">
        <f>VLOOKUP(A26,Extract_MS_ETF_01022026!A:BR,18,FALSE)</f>
        <v>4157739683</v>
      </c>
    </row>
    <row r="27" spans="1:24" x14ac:dyDescent="0.3">
      <c r="A27" s="12" t="s">
        <v>134</v>
      </c>
      <c r="B27" s="12" t="str">
        <f>_xlfn.XLOOKUP(A27,AUTRES!A:A,AUTRES!B:B)</f>
        <v>Actions</v>
      </c>
      <c r="C27" s="12" t="str">
        <f>_xlfn.XLOOKUP(A27,AUTRES!A:A,AUTRES!C:C)</f>
        <v>Monde</v>
      </c>
      <c r="D27" s="12" t="str">
        <f>VLOOKUP(A27,Extract_MS_ETF_01022026!A:BR,7,FALSE)</f>
        <v>Dollar américain</v>
      </c>
      <c r="E27" s="12" t="str">
        <f>VLOOKUP(A27,Extract_MS_ETF_01022026!A:BR,10,FALSE)</f>
        <v>Europe ETF  - Actions Internationales Gdes Cap. Mixte</v>
      </c>
      <c r="F27" s="12" t="str">
        <f>VLOOKUP(A27,'Libllé ETF explicit'!A:B,2,FALSE)</f>
        <v>Amundi MSCI World UCITS ETF Acc</v>
      </c>
      <c r="G27" s="54" t="str">
        <f>_xlfn.XLOOKUP(A27,AUTRES!A:A,AUTRES!D:D)</f>
        <v>Amundi</v>
      </c>
      <c r="H27" s="47">
        <f>IF(ISBLANK(VLOOKUP(A27,Extract_MS_ETF_01022026!A:BR,21,FALSE)),"",VLOOKUP(A27,Extract_MS_ETF_01022026!A:BR,21,FALSE)/100)</f>
        <v>1.5300000000000001E-2</v>
      </c>
      <c r="I27" s="47">
        <f>IF(ISBLANK(VLOOKUP(A27,Extract_MS_ETF_01022026!A:BR,22,FALSE)),"",VLOOKUP(A27,Extract_MS_ETF_01022026!A:BR,22,FALSE)/100)</f>
        <v>0.21179999999999999</v>
      </c>
      <c r="J27" s="47" t="str">
        <f>IF(ISBLANK(VLOOKUP(A27,Extract_MS_ETF_01022026!A:BR,23,FALSE)),"",VLOOKUP(A27,Extract_MS_ETF_01022026!A:BR,23,FALSE)/100)</f>
        <v/>
      </c>
      <c r="K27" s="47" t="str">
        <f>IF(ISBLANK(VLOOKUP(A27,Extract_MS_ETF_01022026!A:BR,24,FALSE)),"",VLOOKUP(A27,Extract_MS_ETF_01022026!A:BR,24,FALSE)/100)</f>
        <v/>
      </c>
      <c r="L27" s="47" t="str">
        <f>IF(ISBLANK(VLOOKUP(A27,Extract_MS_ETF_01022026!A:BR,25,FALSE)),"",VLOOKUP(A27,Extract_MS_ETF_01022026!A:BR,25,FALSE)/100)</f>
        <v/>
      </c>
      <c r="M27" s="48" t="str">
        <f>IF(ISBLANK(VLOOKUP(A27,Extract_MS_ETF_01022026!A:BR,20,FALSE)),"",VLOOKUP(A27,Extract_MS_ETF_01022026!A:BR,20,FALSE))</f>
        <v/>
      </c>
      <c r="N27" s="49" t="str">
        <f>IF(ISBLANK(VLOOKUP(A27,Extract_MS_ETF_01022026!A:BR,31,FALSE)),"",VLOOKUP(A27,Extract_MS_ETF_01022026!A:BR,31,FALSE)/100)</f>
        <v/>
      </c>
      <c r="O27" s="49" t="str">
        <f>IF(ISBLANK(VLOOKUP(A27,Extract_MS_ETF_01022026!A:BR,32,FALSE)),"",VLOOKUP(A27,Extract_MS_ETF_01022026!A:BR,32,FALSE)/100)</f>
        <v/>
      </c>
      <c r="P27" s="50">
        <f>VLOOKUP(A27,Extract_MS_ETF_01022026!A:BR,13,FALSE)</f>
        <v>4</v>
      </c>
      <c r="Q27" s="50" t="str">
        <f>IF(VLOOKUP(A27,Extract_MS_ETF_01022026!A:BR,38,FALSE)="not stated","Article 6",VLOOKUP(A27,Extract_MS_ETF_01022026!A:BR,38,FALSE))</f>
        <v>Article 6</v>
      </c>
      <c r="R27" s="51">
        <f>VLOOKUP(A27,Extract_MS_ETF_01022026!A:BR,14,FALSE)</f>
        <v>0.05</v>
      </c>
      <c r="S27" s="51" t="str">
        <f t="shared" si="1"/>
        <v>Inférieur ou égal à 0,20%</v>
      </c>
      <c r="T27" s="52" t="str">
        <f>_xlfn.XLOOKUP(A27,AUTRES!A:A,AUTRES!E:E)</f>
        <v>Physique</v>
      </c>
      <c r="U27" s="52" t="str">
        <f>_xlfn.XLOOKUP(A27,AUTRES!A:A,AUTRES!F:F)</f>
        <v>Géographique</v>
      </c>
      <c r="V27" s="52" t="str">
        <f>_xlfn.XLOOKUP(A27,AUTRES!A:A,AUTRES!G:G)</f>
        <v>Global</v>
      </c>
      <c r="W27" s="52" t="str">
        <f>VLOOKUP(A27,Extract_MS_ETF_01022026!A:BR,41,FALSE)</f>
        <v>MSCI World NR USD</v>
      </c>
      <c r="X27" s="53">
        <f>VLOOKUP(A27,Extract_MS_ETF_01022026!A:BR,18,FALSE)</f>
        <v>16147564512</v>
      </c>
    </row>
    <row r="28" spans="1:24" x14ac:dyDescent="0.3">
      <c r="A28" s="12" t="s">
        <v>135</v>
      </c>
      <c r="B28" s="12" t="str">
        <f>_xlfn.XLOOKUP(A28,AUTRES!A:A,AUTRES!B:B)</f>
        <v>Actions</v>
      </c>
      <c r="C28" s="12" t="str">
        <f>_xlfn.XLOOKUP(A28,AUTRES!A:A,AUTRES!C:C)</f>
        <v>Monde</v>
      </c>
      <c r="D28" s="12" t="str">
        <f>VLOOKUP(A28,Extract_MS_ETF_01022026!A:BR,7,FALSE)</f>
        <v>Euro</v>
      </c>
      <c r="E28" s="12" t="str">
        <f>VLOOKUP(A28,Extract_MS_ETF_01022026!A:BR,10,FALSE)</f>
        <v>Europe ETF  - Actions Internationales Gdes Cap. Mixte</v>
      </c>
      <c r="F28" s="12" t="str">
        <f>VLOOKUP(A28,'Libllé ETF explicit'!A:B,2,FALSE)</f>
        <v>Amundi MSCI World II UCITS ETF Dist</v>
      </c>
      <c r="G28" s="54" t="str">
        <f>_xlfn.XLOOKUP(A28,AUTRES!A:A,AUTRES!D:D)</f>
        <v>Amundi</v>
      </c>
      <c r="H28" s="47">
        <f>IF(ISBLANK(VLOOKUP(A28,Extract_MS_ETF_01022026!A:BR,21,FALSE)),"",VLOOKUP(A28,Extract_MS_ETF_01022026!A:BR,21,FALSE)/100)</f>
        <v>5.6000000000000008E-3</v>
      </c>
      <c r="I28" s="47">
        <f>IF(ISBLANK(VLOOKUP(A28,Extract_MS_ETF_01022026!A:BR,22,FALSE)),"",VLOOKUP(A28,Extract_MS_ETF_01022026!A:BR,22,FALSE)/100)</f>
        <v>6.7900000000000002E-2</v>
      </c>
      <c r="J28" s="47">
        <f>IF(ISBLANK(VLOOKUP(A28,Extract_MS_ETF_01022026!A:BR,23,FALSE)),"",VLOOKUP(A28,Extract_MS_ETF_01022026!A:BR,23,FALSE)/100)</f>
        <v>0.2666</v>
      </c>
      <c r="K28" s="47">
        <f>IF(ISBLANK(VLOOKUP(A28,Extract_MS_ETF_01022026!A:BR,24,FALSE)),"",VLOOKUP(A28,Extract_MS_ETF_01022026!A:BR,24,FALSE)/100)</f>
        <v>0.1973</v>
      </c>
      <c r="L28" s="47">
        <f>IF(ISBLANK(VLOOKUP(A28,Extract_MS_ETF_01022026!A:BR,25,FALSE)),"",VLOOKUP(A28,Extract_MS_ETF_01022026!A:BR,25,FALSE)/100)</f>
        <v>-0.127</v>
      </c>
      <c r="M28" s="48">
        <f>IF(ISBLANK(VLOOKUP(A28,Extract_MS_ETF_01022026!A:BR,20,FALSE)),"",VLOOKUP(A28,Extract_MS_ETF_01022026!A:BR,20,FALSE))</f>
        <v>3</v>
      </c>
      <c r="N28" s="49">
        <f>IF(ISBLANK(VLOOKUP(A28,Extract_MS_ETF_01022026!A:BR,31,FALSE)),"",VLOOKUP(A28,Extract_MS_ETF_01022026!A:BR,31,FALSE)/100)</f>
        <v>0.16079999999999997</v>
      </c>
      <c r="O28" s="49">
        <f>IF(ISBLANK(VLOOKUP(A28,Extract_MS_ETF_01022026!A:BR,32,FALSE)),"",VLOOKUP(A28,Extract_MS_ETF_01022026!A:BR,32,FALSE)/100)</f>
        <v>0.1338</v>
      </c>
      <c r="P28" s="50">
        <f>VLOOKUP(A28,Extract_MS_ETF_01022026!A:BR,13,FALSE)</f>
        <v>4</v>
      </c>
      <c r="Q28" s="50" t="str">
        <f>IF(VLOOKUP(A28,Extract_MS_ETF_01022026!A:BR,38,FALSE)="not stated","Article 6",VLOOKUP(A28,Extract_MS_ETF_01022026!A:BR,38,FALSE))</f>
        <v>Article 6</v>
      </c>
      <c r="R28" s="51">
        <f>VLOOKUP(A28,Extract_MS_ETF_01022026!A:BR,14,FALSE)</f>
        <v>0.3</v>
      </c>
      <c r="S28" s="51" t="str">
        <f t="shared" si="1"/>
        <v>Compris entre 0,20% et 0,40%</v>
      </c>
      <c r="T28" s="52" t="str">
        <f>_xlfn.XLOOKUP(A28,AUTRES!A:A,AUTRES!E:E)</f>
        <v>Synthétique</v>
      </c>
      <c r="U28" s="52" t="str">
        <f>_xlfn.XLOOKUP(A28,AUTRES!A:A,AUTRES!F:F)</f>
        <v>Géographique</v>
      </c>
      <c r="V28" s="52" t="str">
        <f>_xlfn.XLOOKUP(A28,AUTRES!A:A,AUTRES!G:G)</f>
        <v>Global</v>
      </c>
      <c r="W28" s="52" t="str">
        <f>VLOOKUP(A28,Extract_MS_ETF_01022026!A:BR,41,FALSE)</f>
        <v>MSCI World NR USD</v>
      </c>
      <c r="X28" s="53">
        <f>VLOOKUP(A28,Extract_MS_ETF_01022026!A:BR,18,FALSE)</f>
        <v>9618443245</v>
      </c>
    </row>
    <row r="29" spans="1:24" x14ac:dyDescent="0.3">
      <c r="A29" s="12" t="s">
        <v>136</v>
      </c>
      <c r="B29" s="12" t="str">
        <f>_xlfn.XLOOKUP(A29,AUTRES!A:A,AUTRES!B:B)</f>
        <v>Actions</v>
      </c>
      <c r="C29" s="12" t="str">
        <f>_xlfn.XLOOKUP(A29,AUTRES!A:A,AUTRES!C:C)</f>
        <v>Monde</v>
      </c>
      <c r="D29" s="12" t="str">
        <f>VLOOKUP(A29,Extract_MS_ETF_01022026!A:BR,7,FALSE)</f>
        <v>Euro</v>
      </c>
      <c r="E29" s="12" t="str">
        <f>VLOOKUP(A29,Extract_MS_ETF_01022026!A:BR,10,FALSE)</f>
        <v>Europe ETF  - Actions Internationales Gdes Cap. Mixte</v>
      </c>
      <c r="F29" s="12" t="str">
        <f>VLOOKUP(A29,'Libllé ETF explicit'!A:B,2,FALSE)</f>
        <v>Amundi MSCI World UCITS ETF - EUR (C)</v>
      </c>
      <c r="G29" s="54" t="str">
        <f>_xlfn.XLOOKUP(A29,AUTRES!A:A,AUTRES!D:D)</f>
        <v>Amundi</v>
      </c>
      <c r="H29" s="47">
        <f>IF(ISBLANK(VLOOKUP(A29,Extract_MS_ETF_01022026!A:BR,21,FALSE)),"",VLOOKUP(A29,Extract_MS_ETF_01022026!A:BR,21,FALSE)/100)</f>
        <v>4.7999999999999996E-3</v>
      </c>
      <c r="I29" s="47">
        <f>IF(ISBLANK(VLOOKUP(A29,Extract_MS_ETF_01022026!A:BR,22,FALSE)),"",VLOOKUP(A29,Extract_MS_ETF_01022026!A:BR,22,FALSE)/100)</f>
        <v>6.3899999999999998E-2</v>
      </c>
      <c r="J29" s="47">
        <f>IF(ISBLANK(VLOOKUP(A29,Extract_MS_ETF_01022026!A:BR,23,FALSE)),"",VLOOKUP(A29,Extract_MS_ETF_01022026!A:BR,23,FALSE)/100)</f>
        <v>0.26329999999999998</v>
      </c>
      <c r="K29" s="47">
        <f>IF(ISBLANK(VLOOKUP(A29,Extract_MS_ETF_01022026!A:BR,24,FALSE)),"",VLOOKUP(A29,Extract_MS_ETF_01022026!A:BR,24,FALSE)/100)</f>
        <v>0.1946</v>
      </c>
      <c r="L29" s="47">
        <f>IF(ISBLANK(VLOOKUP(A29,Extract_MS_ETF_01022026!A:BR,25,FALSE)),"",VLOOKUP(A29,Extract_MS_ETF_01022026!A:BR,25,FALSE)/100)</f>
        <v>-0.12869999999999998</v>
      </c>
      <c r="M29" s="48">
        <f>IF(ISBLANK(VLOOKUP(A29,Extract_MS_ETF_01022026!A:BR,20,FALSE)),"",VLOOKUP(A29,Extract_MS_ETF_01022026!A:BR,20,FALSE))</f>
        <v>4</v>
      </c>
      <c r="N29" s="49">
        <f>IF(ISBLANK(VLOOKUP(A29,Extract_MS_ETF_01022026!A:BR,31,FALSE)),"",VLOOKUP(A29,Extract_MS_ETF_01022026!A:BR,31,FALSE)/100)</f>
        <v>0.15689999999999998</v>
      </c>
      <c r="O29" s="49">
        <f>IF(ISBLANK(VLOOKUP(A29,Extract_MS_ETF_01022026!A:BR,32,FALSE)),"",VLOOKUP(A29,Extract_MS_ETF_01022026!A:BR,32,FALSE)/100)</f>
        <v>0.13059999999999999</v>
      </c>
      <c r="P29" s="50">
        <f>VLOOKUP(A29,Extract_MS_ETF_01022026!A:BR,13,FALSE)</f>
        <v>4</v>
      </c>
      <c r="Q29" s="50" t="str">
        <f>IF(VLOOKUP(A29,Extract_MS_ETF_01022026!A:BR,38,FALSE)="not stated","Article 6",VLOOKUP(A29,Extract_MS_ETF_01022026!A:BR,38,FALSE))</f>
        <v>Article 6</v>
      </c>
      <c r="R29" s="51">
        <f>VLOOKUP(A29,Extract_MS_ETF_01022026!A:BR,14,FALSE)</f>
        <v>0.38</v>
      </c>
      <c r="S29" s="51" t="str">
        <f t="shared" si="1"/>
        <v>Compris entre 0,20% et 0,40%</v>
      </c>
      <c r="T29" s="52" t="str">
        <f>_xlfn.XLOOKUP(A29,AUTRES!A:A,AUTRES!E:E)</f>
        <v>Synthétique</v>
      </c>
      <c r="U29" s="52" t="str">
        <f>_xlfn.XLOOKUP(A29,AUTRES!A:A,AUTRES!F:F)</f>
        <v>Géographique</v>
      </c>
      <c r="V29" s="52" t="str">
        <f>_xlfn.XLOOKUP(A29,AUTRES!A:A,AUTRES!G:G)</f>
        <v>Global</v>
      </c>
      <c r="W29" s="52" t="str">
        <f>VLOOKUP(A29,Extract_MS_ETF_01022026!A:BR,41,FALSE)</f>
        <v>MSCI World NR USD</v>
      </c>
      <c r="X29" s="53">
        <f>VLOOKUP(A29,Extract_MS_ETF_01022026!A:BR,18,FALSE)</f>
        <v>5956914677</v>
      </c>
    </row>
    <row r="30" spans="1:24" x14ac:dyDescent="0.3">
      <c r="A30" s="12" t="s">
        <v>137</v>
      </c>
      <c r="B30" s="12" t="str">
        <f>_xlfn.XLOOKUP(A30,AUTRES!A:A,AUTRES!B:B)</f>
        <v>Actions</v>
      </c>
      <c r="C30" s="12" t="str">
        <f>_xlfn.XLOOKUP(A30,AUTRES!A:A,AUTRES!C:C)</f>
        <v>Monde</v>
      </c>
      <c r="D30" s="12" t="str">
        <f>VLOOKUP(A30,Extract_MS_ETF_01022026!A:BR,7,FALSE)</f>
        <v>Euro</v>
      </c>
      <c r="E30" s="12" t="str">
        <f>VLOOKUP(A30,Extract_MS_ETF_01022026!A:BR,10,FALSE)</f>
        <v>Europe ETF  - Actions Internationales Gdes Cap. Mixte</v>
      </c>
      <c r="F30" s="12" t="str">
        <f>VLOOKUP(A30,'Libllé ETF explicit'!A:B,2,FALSE)</f>
        <v>Amundi MSCI World SRI Climate Net Zero Ambition PAB UCITS ETF Acc</v>
      </c>
      <c r="G30" s="54" t="str">
        <f>_xlfn.XLOOKUP(A30,AUTRES!A:A,AUTRES!D:D)</f>
        <v>Amundi</v>
      </c>
      <c r="H30" s="47">
        <f>IF(ISBLANK(VLOOKUP(A30,Extract_MS_ETF_01022026!A:BR,21,FALSE)),"",VLOOKUP(A30,Extract_MS_ETF_01022026!A:BR,21,FALSE)/100)</f>
        <v>3.0200000000000001E-2</v>
      </c>
      <c r="I30" s="47">
        <f>IF(ISBLANK(VLOOKUP(A30,Extract_MS_ETF_01022026!A:BR,22,FALSE)),"",VLOOKUP(A30,Extract_MS_ETF_01022026!A:BR,22,FALSE)/100)</f>
        <v>9.8999999999999991E-3</v>
      </c>
      <c r="J30" s="47">
        <f>IF(ISBLANK(VLOOKUP(A30,Extract_MS_ETF_01022026!A:BR,23,FALSE)),"",VLOOKUP(A30,Extract_MS_ETF_01022026!A:BR,23,FALSE)/100)</f>
        <v>0.15509999999999999</v>
      </c>
      <c r="K30" s="47">
        <f>IF(ISBLANK(VLOOKUP(A30,Extract_MS_ETF_01022026!A:BR,24,FALSE)),"",VLOOKUP(A30,Extract_MS_ETF_01022026!A:BR,24,FALSE)/100)</f>
        <v>0.20449999999999999</v>
      </c>
      <c r="L30" s="47">
        <f>IF(ISBLANK(VLOOKUP(A30,Extract_MS_ETF_01022026!A:BR,25,FALSE)),"",VLOOKUP(A30,Extract_MS_ETF_01022026!A:BR,25,FALSE)/100)</f>
        <v>-0.17</v>
      </c>
      <c r="M30" s="48">
        <f>IF(ISBLANK(VLOOKUP(A30,Extract_MS_ETF_01022026!A:BR,20,FALSE)),"",VLOOKUP(A30,Extract_MS_ETF_01022026!A:BR,20,FALSE))</f>
        <v>3</v>
      </c>
      <c r="N30" s="49" t="str">
        <f>IF(ISBLANK(VLOOKUP(A30,Extract_MS_ETF_01022026!A:BR,31,FALSE)),"",VLOOKUP(A30,Extract_MS_ETF_01022026!A:BR,31,FALSE)/100)</f>
        <v/>
      </c>
      <c r="O30" s="49" t="str">
        <f>IF(ISBLANK(VLOOKUP(A30,Extract_MS_ETF_01022026!A:BR,32,FALSE)),"",VLOOKUP(A30,Extract_MS_ETF_01022026!A:BR,32,FALSE)/100)</f>
        <v/>
      </c>
      <c r="P30" s="50">
        <f>VLOOKUP(A30,Extract_MS_ETF_01022026!A:BR,13,FALSE)</f>
        <v>4</v>
      </c>
      <c r="Q30" s="50" t="str">
        <f>IF(VLOOKUP(A30,Extract_MS_ETF_01022026!A:BR,38,FALSE)="not stated","Article 6",VLOOKUP(A30,Extract_MS_ETF_01022026!A:BR,38,FALSE))</f>
        <v>Article 8</v>
      </c>
      <c r="R30" s="51">
        <f>VLOOKUP(A30,Extract_MS_ETF_01022026!A:BR,14,FALSE)</f>
        <v>0.08</v>
      </c>
      <c r="S30" s="51" t="str">
        <f t="shared" si="1"/>
        <v>Inférieur ou égal à 0,20%</v>
      </c>
      <c r="T30" s="52" t="str">
        <f>_xlfn.XLOOKUP(A30,AUTRES!A:A,AUTRES!E:E)</f>
        <v>Physique</v>
      </c>
      <c r="U30" s="52" t="str">
        <f>_xlfn.XLOOKUP(A30,AUTRES!A:A,AUTRES!F:F)</f>
        <v>Géographique</v>
      </c>
      <c r="V30" s="52" t="str">
        <f>_xlfn.XLOOKUP(A30,AUTRES!A:A,AUTRES!G:G)</f>
        <v>Global</v>
      </c>
      <c r="W30" s="52" t="str">
        <f>VLOOKUP(A30,Extract_MS_ETF_01022026!A:BR,41,FALSE)</f>
        <v>MSCI WORLD SRI filtered PAB NR USD</v>
      </c>
      <c r="X30" s="53">
        <f>VLOOKUP(A30,Extract_MS_ETF_01022026!A:BR,18,FALSE)</f>
        <v>3429980969</v>
      </c>
    </row>
    <row r="31" spans="1:24" x14ac:dyDescent="0.3">
      <c r="A31" s="12" t="s">
        <v>130</v>
      </c>
      <c r="B31" s="12" t="str">
        <f>_xlfn.XLOOKUP(A31,AUTRES!A:A,AUTRES!B:B)</f>
        <v>Actions</v>
      </c>
      <c r="C31" s="12" t="str">
        <f>_xlfn.XLOOKUP(A31,AUTRES!A:A,AUTRES!C:C)</f>
        <v>Inde</v>
      </c>
      <c r="D31" s="12" t="str">
        <f>VLOOKUP(A31,Extract_MS_ETF_01022026!A:BR,7,FALSE)</f>
        <v>Euro</v>
      </c>
      <c r="E31" s="12" t="str">
        <f>VLOOKUP(A31,Extract_MS_ETF_01022026!A:BR,10,FALSE)</f>
        <v>Europe ETF  - Actions Inde</v>
      </c>
      <c r="F31" s="12" t="str">
        <f>VLOOKUP(A31,'Libllé ETF explicit'!A:B,2,FALSE)</f>
        <v>Amundi MSCI India UCITS ETF - EUR (C)</v>
      </c>
      <c r="G31" s="54" t="str">
        <f>_xlfn.XLOOKUP(A31,AUTRES!A:A,AUTRES!D:D)</f>
        <v>Amundi</v>
      </c>
      <c r="H31" s="47">
        <f>IF(ISBLANK(VLOOKUP(A31,Extract_MS_ETF_01022026!A:BR,21,FALSE)),"",VLOOKUP(A31,Extract_MS_ETF_01022026!A:BR,21,FALSE)/100)</f>
        <v>-6.4100000000000004E-2</v>
      </c>
      <c r="I31" s="47">
        <f>IF(ISBLANK(VLOOKUP(A31,Extract_MS_ETF_01022026!A:BR,22,FALSE)),"",VLOOKUP(A31,Extract_MS_ETF_01022026!A:BR,22,FALSE)/100)</f>
        <v>-0.10730000000000001</v>
      </c>
      <c r="J31" s="47">
        <f>IF(ISBLANK(VLOOKUP(A31,Extract_MS_ETF_01022026!A:BR,23,FALSE)),"",VLOOKUP(A31,Extract_MS_ETF_01022026!A:BR,23,FALSE)/100)</f>
        <v>0.17079999999999998</v>
      </c>
      <c r="K31" s="47">
        <f>IF(ISBLANK(VLOOKUP(A31,Extract_MS_ETF_01022026!A:BR,24,FALSE)),"",VLOOKUP(A31,Extract_MS_ETF_01022026!A:BR,24,FALSE)/100)</f>
        <v>0.1522</v>
      </c>
      <c r="L31" s="47">
        <f>IF(ISBLANK(VLOOKUP(A31,Extract_MS_ETF_01022026!A:BR,25,FALSE)),"",VLOOKUP(A31,Extract_MS_ETF_01022026!A:BR,25,FALSE)/100)</f>
        <v>-3.1899999999999998E-2</v>
      </c>
      <c r="M31" s="48">
        <f>IF(ISBLANK(VLOOKUP(A31,Extract_MS_ETF_01022026!A:BR,20,FALSE)),"",VLOOKUP(A31,Extract_MS_ETF_01022026!A:BR,20,FALSE))</f>
        <v>3</v>
      </c>
      <c r="N31" s="49">
        <f>IF(ISBLANK(VLOOKUP(A31,Extract_MS_ETF_01022026!A:BR,31,FALSE)),"",VLOOKUP(A31,Extract_MS_ETF_01022026!A:BR,31,FALSE)/100)</f>
        <v>5.6299999999999996E-2</v>
      </c>
      <c r="O31" s="49">
        <f>IF(ISBLANK(VLOOKUP(A31,Extract_MS_ETF_01022026!A:BR,32,FALSE)),"",VLOOKUP(A31,Extract_MS_ETF_01022026!A:BR,32,FALSE)/100)</f>
        <v>8.2699999999999996E-2</v>
      </c>
      <c r="P31" s="50">
        <f>VLOOKUP(A31,Extract_MS_ETF_01022026!A:BR,13,FALSE)</f>
        <v>4</v>
      </c>
      <c r="Q31" s="50" t="str">
        <f>IF(VLOOKUP(A31,Extract_MS_ETF_01022026!A:BR,38,FALSE)="not stated","Article 6",VLOOKUP(A31,Extract_MS_ETF_01022026!A:BR,38,FALSE))</f>
        <v>Article 8</v>
      </c>
      <c r="R31" s="51">
        <f>VLOOKUP(A31,Extract_MS_ETF_01022026!A:BR,14,FALSE)</f>
        <v>0.8</v>
      </c>
      <c r="S31" s="51" t="str">
        <f t="shared" si="1"/>
        <v>Supérieur à 0,40%</v>
      </c>
      <c r="T31" s="52" t="str">
        <f>_xlfn.XLOOKUP(A31,AUTRES!A:A,AUTRES!E:E)</f>
        <v>Synthétique</v>
      </c>
      <c r="U31" s="52" t="str">
        <f>_xlfn.XLOOKUP(A31,AUTRES!A:A,AUTRES!F:F)</f>
        <v>Géographique</v>
      </c>
      <c r="V31" s="52" t="str">
        <f>_xlfn.XLOOKUP(A31,AUTRES!A:A,AUTRES!G:G)</f>
        <v>Inde</v>
      </c>
      <c r="W31" s="52" t="str">
        <f>VLOOKUP(A31,Extract_MS_ETF_01022026!A:BR,41,FALSE)</f>
        <v>MSCI India NR USD</v>
      </c>
      <c r="X31" s="53">
        <f>VLOOKUP(A31,Extract_MS_ETF_01022026!A:BR,18,FALSE)</f>
        <v>228219998</v>
      </c>
    </row>
    <row r="32" spans="1:24" x14ac:dyDescent="0.3">
      <c r="A32" s="12" t="s">
        <v>46</v>
      </c>
      <c r="B32" s="12" t="str">
        <f>_xlfn.XLOOKUP(A32,AUTRES!A:A,AUTRES!B:B)</f>
        <v>Actions</v>
      </c>
      <c r="C32" s="12" t="str">
        <f>_xlfn.XLOOKUP(A32,AUTRES!A:A,AUTRES!C:C)</f>
        <v>Japon</v>
      </c>
      <c r="D32" s="12" t="str">
        <f>VLOOKUP(A32,Extract_MS_ETF_01022026!A:BR,7,FALSE)</f>
        <v>Euro</v>
      </c>
      <c r="E32" s="12" t="str">
        <f>VLOOKUP(A32,Extract_MS_ETF_01022026!A:BR,10,FALSE)</f>
        <v>Europe ETF  - Japan Large-Cap Blend Equity</v>
      </c>
      <c r="F32" s="12" t="str">
        <f>VLOOKUP(A32,'Libllé ETF explicit'!A:B,2,FALSE)</f>
        <v>Amundi MSCI Japan ESG Climate Net Zero Ambition CTB UCITS ETF EUR Acc</v>
      </c>
      <c r="G32" s="54" t="str">
        <f>_xlfn.XLOOKUP(A32,AUTRES!A:A,AUTRES!D:D)</f>
        <v>Amundi</v>
      </c>
      <c r="H32" s="47">
        <f>IF(ISBLANK(VLOOKUP(A32,Extract_MS_ETF_01022026!A:BR,21,FALSE)),"",VLOOKUP(A32,Extract_MS_ETF_01022026!A:BR,21,FALSE)/100)</f>
        <v>4.0199999999999993E-2</v>
      </c>
      <c r="I32" s="47">
        <f>IF(ISBLANK(VLOOKUP(A32,Extract_MS_ETF_01022026!A:BR,22,FALSE)),"",VLOOKUP(A32,Extract_MS_ETF_01022026!A:BR,22,FALSE)/100)</f>
        <v>8.9700000000000002E-2</v>
      </c>
      <c r="J32" s="47">
        <f>IF(ISBLANK(VLOOKUP(A32,Extract_MS_ETF_01022026!A:BR,23,FALSE)),"",VLOOKUP(A32,Extract_MS_ETF_01022026!A:BR,23,FALSE)/100)</f>
        <v>0.12770000000000001</v>
      </c>
      <c r="K32" s="47">
        <f>IF(ISBLANK(VLOOKUP(A32,Extract_MS_ETF_01022026!A:BR,24,FALSE)),"",VLOOKUP(A32,Extract_MS_ETF_01022026!A:BR,24,FALSE)/100)</f>
        <v>0.14630000000000001</v>
      </c>
      <c r="L32" s="47">
        <f>IF(ISBLANK(VLOOKUP(A32,Extract_MS_ETF_01022026!A:BR,25,FALSE)),"",VLOOKUP(A32,Extract_MS_ETF_01022026!A:BR,25,FALSE)/100)</f>
        <v>-0.11550000000000001</v>
      </c>
      <c r="M32" s="48">
        <f>IF(ISBLANK(VLOOKUP(A32,Extract_MS_ETF_01022026!A:BR,20,FALSE)),"",VLOOKUP(A32,Extract_MS_ETF_01022026!A:BR,20,FALSE))</f>
        <v>3</v>
      </c>
      <c r="N32" s="49">
        <f>IF(ISBLANK(VLOOKUP(A32,Extract_MS_ETF_01022026!A:BR,31,FALSE)),"",VLOOKUP(A32,Extract_MS_ETF_01022026!A:BR,31,FALSE)/100)</f>
        <v>0.1208</v>
      </c>
      <c r="O32" s="49">
        <f>IF(ISBLANK(VLOOKUP(A32,Extract_MS_ETF_01022026!A:BR,32,FALSE)),"",VLOOKUP(A32,Extract_MS_ETF_01022026!A:BR,32,FALSE)/100)</f>
        <v>7.2000000000000008E-2</v>
      </c>
      <c r="P32" s="50">
        <f>VLOOKUP(A32,Extract_MS_ETF_01022026!A:BR,13,FALSE)</f>
        <v>4</v>
      </c>
      <c r="Q32" s="50" t="str">
        <f>IF(VLOOKUP(A32,Extract_MS_ETF_01022026!A:BR,38,FALSE)="not stated","Article 6",VLOOKUP(A32,Extract_MS_ETF_01022026!A:BR,38,FALSE))</f>
        <v>Article 8</v>
      </c>
      <c r="R32" s="51">
        <f>VLOOKUP(A32,Extract_MS_ETF_01022026!A:BR,14,FALSE)</f>
        <v>0.45</v>
      </c>
      <c r="S32" s="51" t="str">
        <f t="shared" si="1"/>
        <v>Supérieur à 0,40%</v>
      </c>
      <c r="T32" s="52" t="str">
        <f>_xlfn.XLOOKUP(A32,AUTRES!A:A,AUTRES!E:E)</f>
        <v>Physique</v>
      </c>
      <c r="U32" s="52" t="str">
        <f>_xlfn.XLOOKUP(A32,AUTRES!A:A,AUTRES!F:F)</f>
        <v>Géographique</v>
      </c>
      <c r="V32" s="52" t="str">
        <f>_xlfn.XLOOKUP(A32,AUTRES!A:A,AUTRES!G:G)</f>
        <v>Japon</v>
      </c>
      <c r="W32" s="52" t="str">
        <f>VLOOKUP(A32,Extract_MS_ETF_01022026!A:BR,41,FALSE)</f>
        <v>MSCI JAPAN ESG Broad CTB Slct NR JPY</v>
      </c>
      <c r="X32" s="53">
        <f>VLOOKUP(A32,Extract_MS_ETF_01022026!A:BR,18,FALSE)</f>
        <v>1430565156</v>
      </c>
    </row>
    <row r="33" spans="1:24" x14ac:dyDescent="0.3">
      <c r="A33" s="12" t="s">
        <v>55</v>
      </c>
      <c r="B33" s="12" t="str">
        <f>_xlfn.XLOOKUP(A33,AUTRES!A:A,AUTRES!B:B)</f>
        <v>Actions</v>
      </c>
      <c r="C33" s="12" t="str">
        <f>_xlfn.XLOOKUP(A33,AUTRES!A:A,AUTRES!C:C)</f>
        <v>Pays émergents</v>
      </c>
      <c r="D33" s="12" t="str">
        <f>VLOOKUP(A33,Extract_MS_ETF_01022026!A:BR,7,FALSE)</f>
        <v>Euro</v>
      </c>
      <c r="E33" s="12" t="str">
        <f>VLOOKUP(A33,Extract_MS_ETF_01022026!A:BR,10,FALSE)</f>
        <v>Europe ETF  - Actions Marchés Emergents</v>
      </c>
      <c r="F33" s="12" t="str">
        <f>VLOOKUP(A33,'Libllé ETF explicit'!A:B,2,FALSE)</f>
        <v>Amundi MSCI Emerging Markets UCITS ETF - EUR (C)</v>
      </c>
      <c r="G33" s="54" t="str">
        <f>_xlfn.XLOOKUP(A33,AUTRES!A:A,AUTRES!D:D)</f>
        <v>Amundi</v>
      </c>
      <c r="H33" s="47">
        <f>IF(ISBLANK(VLOOKUP(A33,Extract_MS_ETF_01022026!A:BR,21,FALSE)),"",VLOOKUP(A33,Extract_MS_ETF_01022026!A:BR,21,FALSE)/100)</f>
        <v>7.3099999999999998E-2</v>
      </c>
      <c r="I33" s="47">
        <f>IF(ISBLANK(VLOOKUP(A33,Extract_MS_ETF_01022026!A:BR,22,FALSE)),"",VLOOKUP(A33,Extract_MS_ETF_01022026!A:BR,22,FALSE)/100)</f>
        <v>0.17809999999999998</v>
      </c>
      <c r="J33" s="47">
        <f>IF(ISBLANK(VLOOKUP(A33,Extract_MS_ETF_01022026!A:BR,23,FALSE)),"",VLOOKUP(A33,Extract_MS_ETF_01022026!A:BR,23,FALSE)/100)</f>
        <v>0.1462</v>
      </c>
      <c r="K33" s="47">
        <f>IF(ISBLANK(VLOOKUP(A33,Extract_MS_ETF_01022026!A:BR,24,FALSE)),"",VLOOKUP(A33,Extract_MS_ETF_01022026!A:BR,24,FALSE)/100)</f>
        <v>5.9699999999999996E-2</v>
      </c>
      <c r="L33" s="47">
        <f>IF(ISBLANK(VLOOKUP(A33,Extract_MS_ETF_01022026!A:BR,25,FALSE)),"",VLOOKUP(A33,Extract_MS_ETF_01022026!A:BR,25,FALSE)/100)</f>
        <v>-0.14940000000000001</v>
      </c>
      <c r="M33" s="48">
        <f>IF(ISBLANK(VLOOKUP(A33,Extract_MS_ETF_01022026!A:BR,20,FALSE)),"",VLOOKUP(A33,Extract_MS_ETF_01022026!A:BR,20,FALSE))</f>
        <v>3</v>
      </c>
      <c r="N33" s="49">
        <f>IF(ISBLANK(VLOOKUP(A33,Extract_MS_ETF_01022026!A:BR,31,FALSE)),"",VLOOKUP(A33,Extract_MS_ETF_01022026!A:BR,31,FALSE)/100)</f>
        <v>0.12960000000000002</v>
      </c>
      <c r="O33" s="49">
        <f>IF(ISBLANK(VLOOKUP(A33,Extract_MS_ETF_01022026!A:BR,32,FALSE)),"",VLOOKUP(A33,Extract_MS_ETF_01022026!A:BR,32,FALSE)/100)</f>
        <v>5.5599999999999997E-2</v>
      </c>
      <c r="P33" s="50">
        <f>VLOOKUP(A33,Extract_MS_ETF_01022026!A:BR,13,FALSE)</f>
        <v>4</v>
      </c>
      <c r="Q33" s="50" t="str">
        <f>IF(VLOOKUP(A33,Extract_MS_ETF_01022026!A:BR,38,FALSE)="not stated","Article 6",VLOOKUP(A33,Extract_MS_ETF_01022026!A:BR,38,FALSE))</f>
        <v>Article 6</v>
      </c>
      <c r="R33" s="51">
        <f>VLOOKUP(A33,Extract_MS_ETF_01022026!A:BR,14,FALSE)</f>
        <v>0.2</v>
      </c>
      <c r="S33" s="51" t="str">
        <f t="shared" si="1"/>
        <v>Inférieur ou égal à 0,20%</v>
      </c>
      <c r="T33" s="52" t="str">
        <f>_xlfn.XLOOKUP(A33,AUTRES!A:A,AUTRES!E:E)</f>
        <v>Synthétique</v>
      </c>
      <c r="U33" s="52" t="str">
        <f>_xlfn.XLOOKUP(A33,AUTRES!A:A,AUTRES!F:F)</f>
        <v>Géographique</v>
      </c>
      <c r="V33" s="52" t="str">
        <f>_xlfn.XLOOKUP(A33,AUTRES!A:A,AUTRES!G:G)</f>
        <v>Marchés Émergents</v>
      </c>
      <c r="W33" s="52" t="str">
        <f>VLOOKUP(A33,Extract_MS_ETF_01022026!A:BR,41,FALSE)</f>
        <v>MSCI EM NR USD</v>
      </c>
      <c r="X33" s="53">
        <f>VLOOKUP(A33,Extract_MS_ETF_01022026!A:BR,18,FALSE)</f>
        <v>4752829037</v>
      </c>
    </row>
    <row r="34" spans="1:24" x14ac:dyDescent="0.3">
      <c r="A34" s="12" t="s">
        <v>48</v>
      </c>
      <c r="B34" s="12" t="str">
        <f>_xlfn.XLOOKUP(A34,AUTRES!A:A,AUTRES!B:B)</f>
        <v>Actions</v>
      </c>
      <c r="C34" s="12" t="str">
        <f>_xlfn.XLOOKUP(A34,AUTRES!A:A,AUTRES!C:C)</f>
        <v>Pays émergents</v>
      </c>
      <c r="D34" s="12" t="str">
        <f>VLOOKUP(A34,Extract_MS_ETF_01022026!A:BR,7,FALSE)</f>
        <v>Dollar américain</v>
      </c>
      <c r="E34" s="12" t="str">
        <f>VLOOKUP(A34,Extract_MS_ETF_01022026!A:BR,10,FALSE)</f>
        <v>Europe ETF  - Actions Marchés Emergents</v>
      </c>
      <c r="F34" s="12" t="str">
        <f>VLOOKUP(A34,'Libllé ETF explicit'!A:B,2,FALSE)</f>
        <v>Amundi Index MSCI Emerging Markets SRI PAB UCITS ETF DR (C)</v>
      </c>
      <c r="G34" s="54" t="str">
        <f>_xlfn.XLOOKUP(A34,AUTRES!A:A,AUTRES!D:D)</f>
        <v>Amundi</v>
      </c>
      <c r="H34" s="47">
        <f>IF(ISBLANK(VLOOKUP(A34,Extract_MS_ETF_01022026!A:BR,21,FALSE)),"",VLOOKUP(A34,Extract_MS_ETF_01022026!A:BR,21,FALSE)/100)</f>
        <v>5.9400000000000001E-2</v>
      </c>
      <c r="I34" s="47">
        <f>IF(ISBLANK(VLOOKUP(A34,Extract_MS_ETF_01022026!A:BR,22,FALSE)),"",VLOOKUP(A34,Extract_MS_ETF_01022026!A:BR,22,FALSE)/100)</f>
        <v>0.27829999999999999</v>
      </c>
      <c r="J34" s="47">
        <f>IF(ISBLANK(VLOOKUP(A34,Extract_MS_ETF_01022026!A:BR,23,FALSE)),"",VLOOKUP(A34,Extract_MS_ETF_01022026!A:BR,23,FALSE)/100)</f>
        <v>4.2199999999999994E-2</v>
      </c>
      <c r="K34" s="47">
        <f>IF(ISBLANK(VLOOKUP(A34,Extract_MS_ETF_01022026!A:BR,24,FALSE)),"",VLOOKUP(A34,Extract_MS_ETF_01022026!A:BR,24,FALSE)/100)</f>
        <v>1.8700000000000001E-2</v>
      </c>
      <c r="L34" s="47">
        <f>IF(ISBLANK(VLOOKUP(A34,Extract_MS_ETF_01022026!A:BR,25,FALSE)),"",VLOOKUP(A34,Extract_MS_ETF_01022026!A:BR,25,FALSE)/100)</f>
        <v>-0.18410000000000001</v>
      </c>
      <c r="M34" s="48">
        <f>IF(ISBLANK(VLOOKUP(A34,Extract_MS_ETF_01022026!A:BR,20,FALSE)),"",VLOOKUP(A34,Extract_MS_ETF_01022026!A:BR,20,FALSE))</f>
        <v>2</v>
      </c>
      <c r="N34" s="49">
        <f>IF(ISBLANK(VLOOKUP(A34,Extract_MS_ETF_01022026!A:BR,31,FALSE)),"",VLOOKUP(A34,Extract_MS_ETF_01022026!A:BR,31,FALSE)/100)</f>
        <v>0.1011</v>
      </c>
      <c r="O34" s="49">
        <f>IF(ISBLANK(VLOOKUP(A34,Extract_MS_ETF_01022026!A:BR,32,FALSE)),"",VLOOKUP(A34,Extract_MS_ETF_01022026!A:BR,32,FALSE)/100)</f>
        <v>2.23E-2</v>
      </c>
      <c r="P34" s="50">
        <f>VLOOKUP(A34,Extract_MS_ETF_01022026!A:BR,13,FALSE)</f>
        <v>4</v>
      </c>
      <c r="Q34" s="50" t="str">
        <f>IF(VLOOKUP(A34,Extract_MS_ETF_01022026!A:BR,38,FALSE)="not stated","Article 6",VLOOKUP(A34,Extract_MS_ETF_01022026!A:BR,38,FALSE))</f>
        <v>Article 8</v>
      </c>
      <c r="R34" s="51">
        <f>VLOOKUP(A34,Extract_MS_ETF_01022026!A:BR,14,FALSE)</f>
        <v>0.25</v>
      </c>
      <c r="S34" s="51" t="str">
        <f t="shared" si="1"/>
        <v>Compris entre 0,20% et 0,40%</v>
      </c>
      <c r="T34" s="52" t="str">
        <f>_xlfn.XLOOKUP(A34,AUTRES!A:A,AUTRES!E:E)</f>
        <v>Physique</v>
      </c>
      <c r="U34" s="52" t="str">
        <f>_xlfn.XLOOKUP(A34,AUTRES!A:A,AUTRES!F:F)</f>
        <v>Géographique</v>
      </c>
      <c r="V34" s="52" t="str">
        <f>_xlfn.XLOOKUP(A34,AUTRES!A:A,AUTRES!G:G)</f>
        <v>Marchés Émergents</v>
      </c>
      <c r="W34" s="52" t="str">
        <f>VLOOKUP(A34,Extract_MS_ETF_01022026!A:BR,41,FALSE)</f>
        <v>MSCI EM SRI Filterd PAB NR USD</v>
      </c>
      <c r="X34" s="53">
        <f>VLOOKUP(A34,Extract_MS_ETF_01022026!A:BR,18,FALSE)</f>
        <v>2774327203</v>
      </c>
    </row>
    <row r="35" spans="1:24" x14ac:dyDescent="0.3">
      <c r="A35" s="12" t="s">
        <v>38</v>
      </c>
      <c r="B35" s="12" t="str">
        <f>_xlfn.XLOOKUP(A35,AUTRES!A:A,AUTRES!B:B)</f>
        <v>Actions</v>
      </c>
      <c r="C35" s="12" t="str">
        <f>_xlfn.XLOOKUP(A35,AUTRES!A:A,AUTRES!C:C)</f>
        <v>Royaume-Uni</v>
      </c>
      <c r="D35" s="12" t="str">
        <f>VLOOKUP(A35,Extract_MS_ETF_01022026!A:BR,7,FALSE)</f>
        <v>Euro</v>
      </c>
      <c r="E35" s="12" t="str">
        <f>VLOOKUP(A35,Extract_MS_ETF_01022026!A:BR,10,FALSE)</f>
        <v>Europe ETF  - UK Large-Cap Equity</v>
      </c>
      <c r="F35" s="12" t="str">
        <f>VLOOKUP(A35,'Libllé ETF explicit'!A:B,2,FALSE)</f>
        <v>Amundi MSCI UK IMI SRI PAB UCITS ETF DR - EUR (C)</v>
      </c>
      <c r="G35" s="54" t="str">
        <f>_xlfn.XLOOKUP(A35,AUTRES!A:A,AUTRES!D:D)</f>
        <v>Amundi</v>
      </c>
      <c r="H35" s="47">
        <f>IF(ISBLANK(VLOOKUP(A35,Extract_MS_ETF_01022026!A:BR,21,FALSE)),"",VLOOKUP(A35,Extract_MS_ETF_01022026!A:BR,21,FALSE)/100)</f>
        <v>3.2300000000000002E-2</v>
      </c>
      <c r="I35" s="47">
        <f>IF(ISBLANK(VLOOKUP(A35,Extract_MS_ETF_01022026!A:BR,22,FALSE)),"",VLOOKUP(A35,Extract_MS_ETF_01022026!A:BR,22,FALSE)/100)</f>
        <v>0.18010000000000001</v>
      </c>
      <c r="J35" s="47">
        <f>IF(ISBLANK(VLOOKUP(A35,Extract_MS_ETF_01022026!A:BR,23,FALSE)),"",VLOOKUP(A35,Extract_MS_ETF_01022026!A:BR,23,FALSE)/100)</f>
        <v>0.1328</v>
      </c>
      <c r="K35" s="47">
        <f>IF(ISBLANK(VLOOKUP(A35,Extract_MS_ETF_01022026!A:BR,24,FALSE)),"",VLOOKUP(A35,Extract_MS_ETF_01022026!A:BR,24,FALSE)/100)</f>
        <v>0.12640000000000001</v>
      </c>
      <c r="L35" s="47">
        <f>IF(ISBLANK(VLOOKUP(A35,Extract_MS_ETF_01022026!A:BR,25,FALSE)),"",VLOOKUP(A35,Extract_MS_ETF_01022026!A:BR,25,FALSE)/100)</f>
        <v>-0.17399999999999999</v>
      </c>
      <c r="M35" s="48">
        <f>IF(ISBLANK(VLOOKUP(A35,Extract_MS_ETF_01022026!A:BR,20,FALSE)),"",VLOOKUP(A35,Extract_MS_ETF_01022026!A:BR,20,FALSE))</f>
        <v>2</v>
      </c>
      <c r="N35" s="49">
        <f>IF(ISBLANK(VLOOKUP(A35,Extract_MS_ETF_01022026!A:BR,31,FALSE)),"",VLOOKUP(A35,Extract_MS_ETF_01022026!A:BR,31,FALSE)/100)</f>
        <v>0.1265</v>
      </c>
      <c r="O35" s="49">
        <f>IF(ISBLANK(VLOOKUP(A35,Extract_MS_ETF_01022026!A:BR,32,FALSE)),"",VLOOKUP(A35,Extract_MS_ETF_01022026!A:BR,32,FALSE)/100)</f>
        <v>9.2100000000000015E-2</v>
      </c>
      <c r="P35" s="50">
        <f>VLOOKUP(A35,Extract_MS_ETF_01022026!A:BR,13,FALSE)</f>
        <v>4</v>
      </c>
      <c r="Q35" s="50" t="str">
        <f>IF(VLOOKUP(A35,Extract_MS_ETF_01022026!A:BR,38,FALSE)="not stated","Article 6",VLOOKUP(A35,Extract_MS_ETF_01022026!A:BR,38,FALSE))</f>
        <v>Article 8</v>
      </c>
      <c r="R35" s="51">
        <f>VLOOKUP(A35,Extract_MS_ETF_01022026!A:BR,14,FALSE)</f>
        <v>0.18</v>
      </c>
      <c r="S35" s="51" t="str">
        <f t="shared" si="1"/>
        <v>Inférieur ou égal à 0,20%</v>
      </c>
      <c r="T35" s="52" t="str">
        <f>_xlfn.XLOOKUP(A35,AUTRES!A:A,AUTRES!E:E)</f>
        <v>Physique</v>
      </c>
      <c r="U35" s="52" t="str">
        <f>_xlfn.XLOOKUP(A35,AUTRES!A:A,AUTRES!F:F)</f>
        <v>Géographique</v>
      </c>
      <c r="V35" s="52" t="str">
        <f>_xlfn.XLOOKUP(A35,AUTRES!A:A,AUTRES!G:G)</f>
        <v>Royaume-Uni</v>
      </c>
      <c r="W35" s="52" t="str">
        <f>VLOOKUP(A35,Extract_MS_ETF_01022026!A:BR,41,FALSE)</f>
        <v>MSCI UK IMI filtered PAB NR GBP</v>
      </c>
      <c r="X35" s="53">
        <f>VLOOKUP(A35,Extract_MS_ETF_01022026!A:BR,18,FALSE)</f>
        <v>167079388</v>
      </c>
    </row>
    <row r="36" spans="1:24" x14ac:dyDescent="0.3">
      <c r="A36" s="12" t="s">
        <v>131</v>
      </c>
      <c r="B36" s="12" t="str">
        <f>_xlfn.XLOOKUP(A36,AUTRES!A:A,AUTRES!B:B)</f>
        <v>Actions</v>
      </c>
      <c r="C36" s="12" t="str">
        <f>_xlfn.XLOOKUP(A36,AUTRES!A:A,AUTRES!C:C)</f>
        <v>Royaume-Uni</v>
      </c>
      <c r="D36" s="12" t="str">
        <f>VLOOKUP(A36,Extract_MS_ETF_01022026!A:BR,7,FALSE)</f>
        <v>Euro</v>
      </c>
      <c r="E36" s="12" t="str">
        <f>VLOOKUP(A36,Extract_MS_ETF_01022026!A:BR,10,FALSE)</f>
        <v>Europe ETF  - Autres actions</v>
      </c>
      <c r="F36" s="12" t="str">
        <f>VLOOKUP(A36,'Libllé ETF explicit'!A:B,2,FALSE)</f>
        <v>Amundi FTSE 100 UCITS ETF EUR Hedged Acc</v>
      </c>
      <c r="G36" s="54" t="str">
        <f>_xlfn.XLOOKUP(A36,AUTRES!A:A,AUTRES!D:D)</f>
        <v>Amundi</v>
      </c>
      <c r="H36" s="47">
        <f>IF(ISBLANK(VLOOKUP(A36,Extract_MS_ETF_01022026!A:BR,21,FALSE)),"",VLOOKUP(A36,Extract_MS_ETF_01022026!A:BR,21,FALSE)/100)</f>
        <v>2.4300000000000002E-2</v>
      </c>
      <c r="I36" s="47">
        <f>IF(ISBLANK(VLOOKUP(A36,Extract_MS_ETF_01022026!A:BR,22,FALSE)),"",VLOOKUP(A36,Extract_MS_ETF_01022026!A:BR,22,FALSE)/100)</f>
        <v>0.2281</v>
      </c>
      <c r="J36" s="47">
        <f>IF(ISBLANK(VLOOKUP(A36,Extract_MS_ETF_01022026!A:BR,23,FALSE)),"",VLOOKUP(A36,Extract_MS_ETF_01022026!A:BR,23,FALSE)/100)</f>
        <v>7.6299999999999993E-2</v>
      </c>
      <c r="K36" s="47">
        <f>IF(ISBLANK(VLOOKUP(A36,Extract_MS_ETF_01022026!A:BR,24,FALSE)),"",VLOOKUP(A36,Extract_MS_ETF_01022026!A:BR,24,FALSE)/100)</f>
        <v>5.5099999999999996E-2</v>
      </c>
      <c r="L36" s="47">
        <f>IF(ISBLANK(VLOOKUP(A36,Extract_MS_ETF_01022026!A:BR,25,FALSE)),"",VLOOKUP(A36,Extract_MS_ETF_01022026!A:BR,25,FALSE)/100)</f>
        <v>2.81E-2</v>
      </c>
      <c r="M36" s="48" t="str">
        <f>IF(ISBLANK(VLOOKUP(A36,Extract_MS_ETF_01022026!A:BR,20,FALSE)),"",VLOOKUP(A36,Extract_MS_ETF_01022026!A:BR,20,FALSE))</f>
        <v/>
      </c>
      <c r="N36" s="49">
        <f>IF(ISBLANK(VLOOKUP(A36,Extract_MS_ETF_01022026!A:BR,31,FALSE)),"",VLOOKUP(A36,Extract_MS_ETF_01022026!A:BR,31,FALSE)/100)</f>
        <v>0.11169999999999999</v>
      </c>
      <c r="O36" s="49">
        <f>IF(ISBLANK(VLOOKUP(A36,Extract_MS_ETF_01022026!A:BR,32,FALSE)),"",VLOOKUP(A36,Extract_MS_ETF_01022026!A:BR,32,FALSE)/100)</f>
        <v>0.1173</v>
      </c>
      <c r="P36" s="50">
        <f>VLOOKUP(A36,Extract_MS_ETF_01022026!A:BR,13,FALSE)</f>
        <v>4</v>
      </c>
      <c r="Q36" s="50" t="str">
        <f>IF(VLOOKUP(A36,Extract_MS_ETF_01022026!A:BR,38,FALSE)="not stated","Article 6",VLOOKUP(A36,Extract_MS_ETF_01022026!A:BR,38,FALSE))</f>
        <v>Article 6</v>
      </c>
      <c r="R36" s="51">
        <f>VLOOKUP(A36,Extract_MS_ETF_01022026!A:BR,14,FALSE)</f>
        <v>0.3</v>
      </c>
      <c r="S36" s="51" t="str">
        <f t="shared" si="1"/>
        <v>Compris entre 0,20% et 0,40%</v>
      </c>
      <c r="T36" s="52" t="str">
        <f>_xlfn.XLOOKUP(A36,AUTRES!A:A,AUTRES!E:E)</f>
        <v>Synthétique</v>
      </c>
      <c r="U36" s="52" t="str">
        <f>_xlfn.XLOOKUP(A36,AUTRES!A:A,AUTRES!F:F)</f>
        <v>Géographique</v>
      </c>
      <c r="V36" s="52" t="str">
        <f>_xlfn.XLOOKUP(A36,AUTRES!A:A,AUTRES!G:G)</f>
        <v>Royaume-Uni</v>
      </c>
      <c r="W36" s="52" t="str">
        <f>VLOOKUP(A36,Extract_MS_ETF_01022026!A:BR,41,FALSE)</f>
        <v>FTSE 100 TR GBP</v>
      </c>
      <c r="X36" s="53">
        <f>VLOOKUP(A36,Extract_MS_ETF_01022026!A:BR,18,FALSE)</f>
        <v>980385754</v>
      </c>
    </row>
    <row r="37" spans="1:24" x14ac:dyDescent="0.3">
      <c r="A37" s="12" t="s">
        <v>35</v>
      </c>
      <c r="B37" s="12" t="str">
        <f>_xlfn.XLOOKUP(A37,AUTRES!A:A,AUTRES!B:B)</f>
        <v>Actions</v>
      </c>
      <c r="C37" s="12" t="str">
        <f>_xlfn.XLOOKUP(A37,AUTRES!A:A,AUTRES!C:C)</f>
        <v>Suisse</v>
      </c>
      <c r="D37" s="12" t="str">
        <f>VLOOKUP(A37,Extract_MS_ETF_01022026!A:BR,7,FALSE)</f>
        <v>Euro</v>
      </c>
      <c r="E37" s="12" t="str">
        <f>VLOOKUP(A37,Extract_MS_ETF_01022026!A:BR,10,FALSE)</f>
        <v>Europe ETF  - Switzerland Equity</v>
      </c>
      <c r="F37" s="12" t="str">
        <f>VLOOKUP(A37,'Libllé ETF explicit'!A:B,2,FALSE)</f>
        <v>Amundi MSCI Switzerland UCITS ETF - EUR (C)</v>
      </c>
      <c r="G37" s="54" t="str">
        <f>_xlfn.XLOOKUP(A37,AUTRES!A:A,AUTRES!D:D)</f>
        <v>Amundi</v>
      </c>
      <c r="H37" s="47">
        <f>IF(ISBLANK(VLOOKUP(A37,Extract_MS_ETF_01022026!A:BR,21,FALSE)),"",VLOOKUP(A37,Extract_MS_ETF_01022026!A:BR,21,FALSE)/100)</f>
        <v>1.8000000000000002E-2</v>
      </c>
      <c r="I37" s="47">
        <f>IF(ISBLANK(VLOOKUP(A37,Extract_MS_ETF_01022026!A:BR,22,FALSE)),"",VLOOKUP(A37,Extract_MS_ETF_01022026!A:BR,22,FALSE)/100)</f>
        <v>0.17469999999999999</v>
      </c>
      <c r="J37" s="47">
        <f>IF(ISBLANK(VLOOKUP(A37,Extract_MS_ETF_01022026!A:BR,23,FALSE)),"",VLOOKUP(A37,Extract_MS_ETF_01022026!A:BR,23,FALSE)/100)</f>
        <v>4.36E-2</v>
      </c>
      <c r="K37" s="47">
        <f>IF(ISBLANK(VLOOKUP(A37,Extract_MS_ETF_01022026!A:BR,24,FALSE)),"",VLOOKUP(A37,Extract_MS_ETF_01022026!A:BR,24,FALSE)/100)</f>
        <v>0.1159</v>
      </c>
      <c r="L37" s="47">
        <f>IF(ISBLANK(VLOOKUP(A37,Extract_MS_ETF_01022026!A:BR,25,FALSE)),"",VLOOKUP(A37,Extract_MS_ETF_01022026!A:BR,25,FALSE)/100)</f>
        <v>-0.13109999999999999</v>
      </c>
      <c r="M37" s="48">
        <f>IF(ISBLANK(VLOOKUP(A37,Extract_MS_ETF_01022026!A:BR,20,FALSE)),"",VLOOKUP(A37,Extract_MS_ETF_01022026!A:BR,20,FALSE))</f>
        <v>3</v>
      </c>
      <c r="N37" s="49">
        <f>IF(ISBLANK(VLOOKUP(A37,Extract_MS_ETF_01022026!A:BR,31,FALSE)),"",VLOOKUP(A37,Extract_MS_ETF_01022026!A:BR,31,FALSE)/100)</f>
        <v>9.8900000000000002E-2</v>
      </c>
      <c r="O37" s="49">
        <f>IF(ISBLANK(VLOOKUP(A37,Extract_MS_ETF_01022026!A:BR,32,FALSE)),"",VLOOKUP(A37,Extract_MS_ETF_01022026!A:BR,32,FALSE)/100)</f>
        <v>9.4299999999999995E-2</v>
      </c>
      <c r="P37" s="50">
        <f>VLOOKUP(A37,Extract_MS_ETF_01022026!A:BR,13,FALSE)</f>
        <v>4</v>
      </c>
      <c r="Q37" s="50" t="str">
        <f>IF(VLOOKUP(A37,Extract_MS_ETF_01022026!A:BR,38,FALSE)="not stated","Article 6",VLOOKUP(A37,Extract_MS_ETF_01022026!A:BR,38,FALSE))</f>
        <v>Article 6</v>
      </c>
      <c r="R37" s="51">
        <f>VLOOKUP(A37,Extract_MS_ETF_01022026!A:BR,14,FALSE)</f>
        <v>0.25</v>
      </c>
      <c r="S37" s="51" t="str">
        <f t="shared" si="1"/>
        <v>Compris entre 0,20% et 0,40%</v>
      </c>
      <c r="T37" s="52" t="str">
        <f>_xlfn.XLOOKUP(A37,AUTRES!A:A,AUTRES!E:E)</f>
        <v>Synthétique</v>
      </c>
      <c r="U37" s="52" t="str">
        <f>_xlfn.XLOOKUP(A37,AUTRES!A:A,AUTRES!F:F)</f>
        <v>Géographique</v>
      </c>
      <c r="V37" s="52" t="str">
        <f>_xlfn.XLOOKUP(A37,AUTRES!A:A,AUTRES!G:G)</f>
        <v>Suisse</v>
      </c>
      <c r="W37" s="52" t="str">
        <f>VLOOKUP(A37,Extract_MS_ETF_01022026!A:BR,41,FALSE)</f>
        <v>MSCI Switzerland NR EUR</v>
      </c>
      <c r="X37" s="53">
        <f>VLOOKUP(A37,Extract_MS_ETF_01022026!A:BR,18,FALSE)</f>
        <v>556136891</v>
      </c>
    </row>
    <row r="38" spans="1:24" x14ac:dyDescent="0.3">
      <c r="A38" s="12" t="s">
        <v>31</v>
      </c>
      <c r="B38" s="12" t="str">
        <f>_xlfn.XLOOKUP(A38,AUTRES!A:A,AUTRES!B:B)</f>
        <v>Actions</v>
      </c>
      <c r="C38" s="12" t="str">
        <f>_xlfn.XLOOKUP(A38,AUTRES!A:A,AUTRES!C:C)</f>
        <v>Euroland</v>
      </c>
      <c r="D38" s="12" t="str">
        <f>VLOOKUP(A38,Extract_MS_ETF_01022026!A:BR,7,FALSE)</f>
        <v>Euro</v>
      </c>
      <c r="E38" s="12" t="str">
        <f>VLOOKUP(A38,Extract_MS_ETF_01022026!A:BR,10,FALSE)</f>
        <v>Europe ETF  - Actions Zone Euro Grandes Cap.</v>
      </c>
      <c r="F38" s="12" t="str">
        <f>VLOOKUP(A38,'Libllé ETF explicit'!A:B,2,FALSE)</f>
        <v>Amundi EURO STOXX 50 UCITS ETF DR - EUR (C)</v>
      </c>
      <c r="G38" s="54" t="str">
        <f>_xlfn.XLOOKUP(A38,AUTRES!A:A,AUTRES!D:D)</f>
        <v>Amundi</v>
      </c>
      <c r="H38" s="47">
        <f>IF(ISBLANK(VLOOKUP(A38,Extract_MS_ETF_01022026!A:BR,21,FALSE)),"",VLOOKUP(A38,Extract_MS_ETF_01022026!A:BR,21,FALSE)/100)</f>
        <v>2.6099999999999998E-2</v>
      </c>
      <c r="I38" s="47">
        <f>IF(ISBLANK(VLOOKUP(A38,Extract_MS_ETF_01022026!A:BR,22,FALSE)),"",VLOOKUP(A38,Extract_MS_ETF_01022026!A:BR,22,FALSE)/100)</f>
        <v>0.218</v>
      </c>
      <c r="J38" s="47">
        <f>IF(ISBLANK(VLOOKUP(A38,Extract_MS_ETF_01022026!A:BR,23,FALSE)),"",VLOOKUP(A38,Extract_MS_ETF_01022026!A:BR,23,FALSE)/100)</f>
        <v>0.11539999999999999</v>
      </c>
      <c r="K38" s="47">
        <f>IF(ISBLANK(VLOOKUP(A38,Extract_MS_ETF_01022026!A:BR,24,FALSE)),"",VLOOKUP(A38,Extract_MS_ETF_01022026!A:BR,24,FALSE)/100)</f>
        <v>0.22739999999999999</v>
      </c>
      <c r="L38" s="47">
        <f>IF(ISBLANK(VLOOKUP(A38,Extract_MS_ETF_01022026!A:BR,25,FALSE)),"",VLOOKUP(A38,Extract_MS_ETF_01022026!A:BR,25,FALSE)/100)</f>
        <v>-9.0399999999999994E-2</v>
      </c>
      <c r="M38" s="48">
        <f>IF(ISBLANK(VLOOKUP(A38,Extract_MS_ETF_01022026!A:BR,20,FALSE)),"",VLOOKUP(A38,Extract_MS_ETF_01022026!A:BR,20,FALSE))</f>
        <v>5</v>
      </c>
      <c r="N38" s="49">
        <f>IF(ISBLANK(VLOOKUP(A38,Extract_MS_ETF_01022026!A:BR,31,FALSE)),"",VLOOKUP(A38,Extract_MS_ETF_01022026!A:BR,31,FALSE)/100)</f>
        <v>0.16020000000000001</v>
      </c>
      <c r="O38" s="49">
        <f>IF(ISBLANK(VLOOKUP(A38,Extract_MS_ETF_01022026!A:BR,32,FALSE)),"",VLOOKUP(A38,Extract_MS_ETF_01022026!A:BR,32,FALSE)/100)</f>
        <v>0.14550000000000002</v>
      </c>
      <c r="P38" s="50">
        <f>VLOOKUP(A38,Extract_MS_ETF_01022026!A:BR,13,FALSE)</f>
        <v>4</v>
      </c>
      <c r="Q38" s="50" t="str">
        <f>IF(VLOOKUP(A38,Extract_MS_ETF_01022026!A:BR,38,FALSE)="not stated","Article 6",VLOOKUP(A38,Extract_MS_ETF_01022026!A:BR,38,FALSE))</f>
        <v>Article 6</v>
      </c>
      <c r="R38" s="51">
        <f>VLOOKUP(A38,Extract_MS_ETF_01022026!A:BR,14,FALSE)</f>
        <v>0.15</v>
      </c>
      <c r="S38" s="51" t="str">
        <f t="shared" si="1"/>
        <v>Inférieur ou égal à 0,20%</v>
      </c>
      <c r="T38" s="52" t="str">
        <f>_xlfn.XLOOKUP(A38,AUTRES!A:A,AUTRES!E:E)</f>
        <v>Physique</v>
      </c>
      <c r="U38" s="52" t="str">
        <f>_xlfn.XLOOKUP(A38,AUTRES!A:A,AUTRES!F:F)</f>
        <v>Géographique</v>
      </c>
      <c r="V38" s="52" t="str">
        <f>_xlfn.XLOOKUP(A38,AUTRES!A:A,AUTRES!G:G)</f>
        <v>Zone Euro</v>
      </c>
      <c r="W38" s="52" t="str">
        <f>VLOOKUP(A38,Extract_MS_ETF_01022026!A:BR,41,FALSE)</f>
        <v>EURO STOXX 50 NR EUR</v>
      </c>
      <c r="X38" s="53">
        <f>VLOOKUP(A38,Extract_MS_ETF_01022026!A:BR,18,FALSE)</f>
        <v>4205347460</v>
      </c>
    </row>
    <row r="39" spans="1:24" x14ac:dyDescent="0.3">
      <c r="A39" s="12" t="s">
        <v>150</v>
      </c>
      <c r="B39" s="12" t="str">
        <f>_xlfn.XLOOKUP(A39,AUTRES!A:A,AUTRES!B:B)</f>
        <v>Actions</v>
      </c>
      <c r="C39" s="12" t="str">
        <f>_xlfn.XLOOKUP(A39,AUTRES!A:A,AUTRES!C:C)</f>
        <v>Europe</v>
      </c>
      <c r="D39" s="12" t="str">
        <f>VLOOKUP(A39,Extract_MS_ETF_01022026!A:BR,7,FALSE)</f>
        <v>Euro</v>
      </c>
      <c r="E39" s="12" t="str">
        <f>VLOOKUP(A39,Extract_MS_ETF_01022026!A:BR,10,FALSE)</f>
        <v>Europe ETF  - Actions Secteur Finance</v>
      </c>
      <c r="F39" s="12" t="str">
        <f>VLOOKUP(A39,'Libllé ETF explicit'!A:B,2,FALSE)</f>
        <v>Amundi STOXX Europe 600 Banks UCITS ETF Acc</v>
      </c>
      <c r="G39" s="54" t="str">
        <f>_xlfn.XLOOKUP(A39,AUTRES!A:A,AUTRES!D:D)</f>
        <v>Amundi</v>
      </c>
      <c r="H39" s="47">
        <f>IF(ISBLANK(VLOOKUP(A39,Extract_MS_ETF_01022026!A:BR,21,FALSE)),"",VLOOKUP(A39,Extract_MS_ETF_01022026!A:BR,21,FALSE)/100)</f>
        <v>5.3099999999999994E-2</v>
      </c>
      <c r="I39" s="47">
        <f>IF(ISBLANK(VLOOKUP(A39,Extract_MS_ETF_01022026!A:BR,22,FALSE)),"",VLOOKUP(A39,Extract_MS_ETF_01022026!A:BR,22,FALSE)/100)</f>
        <v>0.75049999999999994</v>
      </c>
      <c r="J39" s="47">
        <f>IF(ISBLANK(VLOOKUP(A39,Extract_MS_ETF_01022026!A:BR,23,FALSE)),"",VLOOKUP(A39,Extract_MS_ETF_01022026!A:BR,23,FALSE)/100)</f>
        <v>0.33529999999999999</v>
      </c>
      <c r="K39" s="47">
        <f>IF(ISBLANK(VLOOKUP(A39,Extract_MS_ETF_01022026!A:BR,24,FALSE)),"",VLOOKUP(A39,Extract_MS_ETF_01022026!A:BR,24,FALSE)/100)</f>
        <v>0.2681</v>
      </c>
      <c r="L39" s="47">
        <f>IF(ISBLANK(VLOOKUP(A39,Extract_MS_ETF_01022026!A:BR,25,FALSE)),"",VLOOKUP(A39,Extract_MS_ETF_01022026!A:BR,25,FALSE)/100)</f>
        <v>1.2500000000000001E-2</v>
      </c>
      <c r="M39" s="48">
        <f>IF(ISBLANK(VLOOKUP(A39,Extract_MS_ETF_01022026!A:BR,20,FALSE)),"",VLOOKUP(A39,Extract_MS_ETF_01022026!A:BR,20,FALSE))</f>
        <v>3</v>
      </c>
      <c r="N39" s="49" t="str">
        <f>IF(ISBLANK(VLOOKUP(A39,Extract_MS_ETF_01022026!A:BR,31,FALSE)),"",VLOOKUP(A39,Extract_MS_ETF_01022026!A:BR,31,FALSE)/100)</f>
        <v/>
      </c>
      <c r="O39" s="49" t="str">
        <f>IF(ISBLANK(VLOOKUP(A39,Extract_MS_ETF_01022026!A:BR,32,FALSE)),"",VLOOKUP(A39,Extract_MS_ETF_01022026!A:BR,32,FALSE)/100)</f>
        <v/>
      </c>
      <c r="P39" s="50">
        <f>VLOOKUP(A39,Extract_MS_ETF_01022026!A:BR,13,FALSE)</f>
        <v>5</v>
      </c>
      <c r="Q39" s="50" t="str">
        <f>IF(VLOOKUP(A39,Extract_MS_ETF_01022026!A:BR,38,FALSE)="not stated","Article 6",VLOOKUP(A39,Extract_MS_ETF_01022026!A:BR,38,FALSE))</f>
        <v>Article 6</v>
      </c>
      <c r="R39" s="51">
        <f>VLOOKUP(A39,Extract_MS_ETF_01022026!A:BR,14,FALSE)</f>
        <v>0.2</v>
      </c>
      <c r="S39" s="51" t="str">
        <f t="shared" si="1"/>
        <v>Inférieur ou égal à 0,20%</v>
      </c>
      <c r="T39" s="52" t="str">
        <f>_xlfn.XLOOKUP(A39,AUTRES!A:A,AUTRES!E:E)</f>
        <v>Synthétique</v>
      </c>
      <c r="U39" s="52" t="str">
        <f>_xlfn.XLOOKUP(A39,AUTRES!A:A,AUTRES!F:F)</f>
        <v>Sectorielle</v>
      </c>
      <c r="V39" s="52" t="str">
        <f>_xlfn.XLOOKUP(A39,AUTRES!A:A,AUTRES!G:G)</f>
        <v>Banque</v>
      </c>
      <c r="W39" s="52" t="str">
        <f>VLOOKUP(A39,Extract_MS_ETF_01022026!A:BR,41,FALSE)</f>
        <v>STOXX Europe 600 Banks NR EUR</v>
      </c>
      <c r="X39" s="53">
        <f>VLOOKUP(A39,Extract_MS_ETF_01022026!A:BR,18,FALSE)</f>
        <v>2532427138</v>
      </c>
    </row>
    <row r="40" spans="1:24" x14ac:dyDescent="0.3">
      <c r="A40" s="12" t="s">
        <v>379</v>
      </c>
      <c r="B40" s="12" t="str">
        <f>_xlfn.XLOOKUP(A40,AUTRES!A:A,AUTRES!B:B)</f>
        <v>Actions</v>
      </c>
      <c r="C40" s="12" t="str">
        <f>_xlfn.XLOOKUP(A40,AUTRES!A:A,AUTRES!C:C)</f>
        <v>Europe</v>
      </c>
      <c r="D40" s="12" t="str">
        <f>VLOOKUP(A40,Extract_MS_ETF_01022026!A:BR,7,FALSE)</f>
        <v>Euro</v>
      </c>
      <c r="E40" s="12" t="str">
        <f>VLOOKUP(A40,Extract_MS_ETF_01022026!A:BR,10,FALSE)</f>
        <v>Europe ETF  - Actions Secteur Matériaux &amp; Industrie</v>
      </c>
      <c r="F40" s="12" t="str">
        <f>VLOOKUP(A40,'Libllé ETF explicit'!A:B,2,FALSE)</f>
        <v>WisdomTree Europe Defence ETF EUR Acc</v>
      </c>
      <c r="G40" s="54" t="str">
        <f>_xlfn.XLOOKUP(A40,AUTRES!A:A,AUTRES!D:D)</f>
        <v>WisdomTree</v>
      </c>
      <c r="H40" s="47">
        <f>IF(ISBLANK(VLOOKUP(A40,Extract_MS_ETF_01022026!A:BR,21,FALSE)),"",VLOOKUP(A40,Extract_MS_ETF_01022026!A:BR,21,FALSE)/100)</f>
        <v>0.13539999999999999</v>
      </c>
      <c r="I40" s="47" t="str">
        <f>IF(ISBLANK(VLOOKUP(A40,Extract_MS_ETF_01022026!A:BR,22,FALSE)),"",VLOOKUP(A40,Extract_MS_ETF_01022026!A:BR,22,FALSE)/100)</f>
        <v/>
      </c>
      <c r="J40" s="47" t="str">
        <f>IF(ISBLANK(VLOOKUP(A40,Extract_MS_ETF_01022026!A:BR,23,FALSE)),"",VLOOKUP(A40,Extract_MS_ETF_01022026!A:BR,23,FALSE)/100)</f>
        <v/>
      </c>
      <c r="K40" s="47" t="str">
        <f>IF(ISBLANK(VLOOKUP(A40,Extract_MS_ETF_01022026!A:BR,24,FALSE)),"",VLOOKUP(A40,Extract_MS_ETF_01022026!A:BR,24,FALSE)/100)</f>
        <v/>
      </c>
      <c r="L40" s="47" t="str">
        <f>IF(ISBLANK(VLOOKUP(A40,Extract_MS_ETF_01022026!A:BR,25,FALSE)),"",VLOOKUP(A40,Extract_MS_ETF_01022026!A:BR,25,FALSE)/100)</f>
        <v/>
      </c>
      <c r="M40" s="48" t="str">
        <f>IF(ISBLANK(VLOOKUP(A40,Extract_MS_ETF_01022026!A:BR,20,FALSE)),"",VLOOKUP(A40,Extract_MS_ETF_01022026!A:BR,20,FALSE))</f>
        <v/>
      </c>
      <c r="N40" s="49" t="str">
        <f>IF(ISBLANK(VLOOKUP(A40,Extract_MS_ETF_01022026!A:BR,31,FALSE)),"",VLOOKUP(A40,Extract_MS_ETF_01022026!A:BR,31,FALSE)/100)</f>
        <v/>
      </c>
      <c r="O40" s="49" t="str">
        <f>IF(ISBLANK(VLOOKUP(A40,Extract_MS_ETF_01022026!A:BR,32,FALSE)),"",VLOOKUP(A40,Extract_MS_ETF_01022026!A:BR,32,FALSE)/100)</f>
        <v/>
      </c>
      <c r="P40" s="50">
        <f>VLOOKUP(A40,Extract_MS_ETF_01022026!A:BR,13,FALSE)</f>
        <v>5</v>
      </c>
      <c r="Q40" s="50" t="str">
        <f>IF(VLOOKUP(A40,Extract_MS_ETF_01022026!A:BR,38,FALSE)="not stated","Article 6",VLOOKUP(A40,Extract_MS_ETF_01022026!A:BR,38,FALSE))</f>
        <v>Article 6</v>
      </c>
      <c r="R40" s="51">
        <f>VLOOKUP(A40,Extract_MS_ETF_01022026!A:BR,14,FALSE)</f>
        <v>0.4</v>
      </c>
      <c r="S40" s="51" t="str">
        <f t="shared" si="1"/>
        <v>Compris entre 0,20% et 0,40%</v>
      </c>
      <c r="T40" s="52" t="str">
        <f>_xlfn.XLOOKUP(A40,AUTRES!A:A,AUTRES!E:E)</f>
        <v>Physique</v>
      </c>
      <c r="U40" s="52" t="str">
        <f>_xlfn.XLOOKUP(A40,AUTRES!A:A,AUTRES!F:F)</f>
        <v>Sectorielle</v>
      </c>
      <c r="V40" s="52" t="str">
        <f>_xlfn.XLOOKUP(A40,AUTRES!A:A,AUTRES!G:G)</f>
        <v>Défense et Aéronautique</v>
      </c>
      <c r="W40" s="52" t="str">
        <f>VLOOKUP(A40,Extract_MS_ETF_01022026!A:BR,41,FALSE)</f>
        <v>WisdomTree Europe Defence UCITS NTR EUR</v>
      </c>
      <c r="X40" s="53">
        <f>VLOOKUP(A40,Extract_MS_ETF_01022026!A:BR,18,FALSE)</f>
        <v>4127013366</v>
      </c>
    </row>
    <row r="41" spans="1:24" x14ac:dyDescent="0.3">
      <c r="A41" s="12" t="s">
        <v>59</v>
      </c>
      <c r="B41" s="12" t="str">
        <f>_xlfn.XLOOKUP(A41,AUTRES!A:A,AUTRES!B:B)</f>
        <v>Actions</v>
      </c>
      <c r="C41" s="12" t="str">
        <f>_xlfn.XLOOKUP(A41,AUTRES!A:A,AUTRES!C:C)</f>
        <v>Europe</v>
      </c>
      <c r="D41" s="12" t="str">
        <f>VLOOKUP(A41,Extract_MS_ETF_01022026!A:BR,7,FALSE)</f>
        <v>Euro</v>
      </c>
      <c r="E41" s="12" t="str">
        <f>VLOOKUP(A41,Extract_MS_ETF_01022026!A:BR,10,FALSE)</f>
        <v>Europe ETF  - Actions Secteur Energie</v>
      </c>
      <c r="F41" s="12" t="str">
        <f>VLOOKUP(A41,'Libllé ETF explicit'!A:B,2,FALSE)</f>
        <v>Amundi STOXX Europe 600 Energy ESG Screened UCITS ETF Acc</v>
      </c>
      <c r="G41" s="54" t="str">
        <f>_xlfn.XLOOKUP(A41,AUTRES!A:A,AUTRES!D:D)</f>
        <v>Amundi</v>
      </c>
      <c r="H41" s="47">
        <f>IF(ISBLANK(VLOOKUP(A41,Extract_MS_ETF_01022026!A:BR,21,FALSE)),"",VLOOKUP(A41,Extract_MS_ETF_01022026!A:BR,21,FALSE)/100)</f>
        <v>9.7500000000000003E-2</v>
      </c>
      <c r="I41" s="47">
        <f>IF(ISBLANK(VLOOKUP(A41,Extract_MS_ETF_01022026!A:BR,22,FALSE)),"",VLOOKUP(A41,Extract_MS_ETF_01022026!A:BR,22,FALSE)/100)</f>
        <v>0.43799999999999994</v>
      </c>
      <c r="J41" s="47">
        <f>IF(ISBLANK(VLOOKUP(A41,Extract_MS_ETF_01022026!A:BR,23,FALSE)),"",VLOOKUP(A41,Extract_MS_ETF_01022026!A:BR,23,FALSE)/100)</f>
        <v>-1.3600000000000001E-2</v>
      </c>
      <c r="K41" s="47">
        <f>IF(ISBLANK(VLOOKUP(A41,Extract_MS_ETF_01022026!A:BR,24,FALSE)),"",VLOOKUP(A41,Extract_MS_ETF_01022026!A:BR,24,FALSE)/100)</f>
        <v>2.5899999999999999E-2</v>
      </c>
      <c r="L41" s="47">
        <f>IF(ISBLANK(VLOOKUP(A41,Extract_MS_ETF_01022026!A:BR,25,FALSE)),"",VLOOKUP(A41,Extract_MS_ETF_01022026!A:BR,25,FALSE)/100)</f>
        <v>0.29160000000000003</v>
      </c>
      <c r="M41" s="48">
        <f>IF(ISBLANK(VLOOKUP(A41,Extract_MS_ETF_01022026!A:BR,20,FALSE)),"",VLOOKUP(A41,Extract_MS_ETF_01022026!A:BR,20,FALSE))</f>
        <v>4</v>
      </c>
      <c r="N41" s="49" t="str">
        <f>IF(ISBLANK(VLOOKUP(A41,Extract_MS_ETF_01022026!A:BR,31,FALSE)),"",VLOOKUP(A41,Extract_MS_ETF_01022026!A:BR,31,FALSE)/100)</f>
        <v/>
      </c>
      <c r="O41" s="49" t="str">
        <f>IF(ISBLANK(VLOOKUP(A41,Extract_MS_ETF_01022026!A:BR,32,FALSE)),"",VLOOKUP(A41,Extract_MS_ETF_01022026!A:BR,32,FALSE)/100)</f>
        <v/>
      </c>
      <c r="P41" s="50">
        <f>VLOOKUP(A41,Extract_MS_ETF_01022026!A:BR,13,FALSE)</f>
        <v>5</v>
      </c>
      <c r="Q41" s="50" t="str">
        <f>IF(VLOOKUP(A41,Extract_MS_ETF_01022026!A:BR,38,FALSE)="not stated","Article 6",VLOOKUP(A41,Extract_MS_ETF_01022026!A:BR,38,FALSE))</f>
        <v>Article 8</v>
      </c>
      <c r="R41" s="51">
        <f>VLOOKUP(A41,Extract_MS_ETF_01022026!A:BR,14,FALSE)</f>
        <v>0.2</v>
      </c>
      <c r="S41" s="51" t="str">
        <f t="shared" si="1"/>
        <v>Inférieur ou égal à 0,20%</v>
      </c>
      <c r="T41" s="52" t="str">
        <f>_xlfn.XLOOKUP(A41,AUTRES!A:A,AUTRES!E:E)</f>
        <v>Physique</v>
      </c>
      <c r="U41" s="52" t="str">
        <f>_xlfn.XLOOKUP(A41,AUTRES!A:A,AUTRES!F:F)</f>
        <v>Sectorielle</v>
      </c>
      <c r="V41" s="52" t="str">
        <f>_xlfn.XLOOKUP(A41,AUTRES!A:A,AUTRES!G:G)</f>
        <v>Énergie</v>
      </c>
      <c r="W41" s="52" t="str">
        <f>VLOOKUP(A41,Extract_MS_ETF_01022026!A:BR,41,FALSE)</f>
        <v>STOXX Europe 600 Energy Screened+ TR EUR</v>
      </c>
      <c r="X41" s="53">
        <f>VLOOKUP(A41,Extract_MS_ETF_01022026!A:BR,18,FALSE)</f>
        <v>180580335</v>
      </c>
    </row>
    <row r="42" spans="1:24" x14ac:dyDescent="0.3">
      <c r="A42" s="12" t="s">
        <v>63</v>
      </c>
      <c r="B42" s="12" t="str">
        <f>_xlfn.XLOOKUP(A42,AUTRES!A:A,AUTRES!B:B)</f>
        <v>Actions</v>
      </c>
      <c r="C42" s="12" t="str">
        <f>_xlfn.XLOOKUP(A42,AUTRES!A:A,AUTRES!C:C)</f>
        <v>Europe</v>
      </c>
      <c r="D42" s="12" t="str">
        <f>VLOOKUP(A42,Extract_MS_ETF_01022026!A:BR,7,FALSE)</f>
        <v>Euro</v>
      </c>
      <c r="E42" s="12" t="str">
        <f>VLOOKUP(A42,Extract_MS_ETF_01022026!A:BR,10,FALSE)</f>
        <v>Europe ETF  - Immobilier - Indirect Europe</v>
      </c>
      <c r="F42" s="12" t="str">
        <f>VLOOKUP(A42,'Libllé ETF explicit'!A:B,2,FALSE)</f>
        <v>Amundi FTSE Epra Europe Real Estate UCITS ETF - EUR (C)</v>
      </c>
      <c r="G42" s="54" t="str">
        <f>_xlfn.XLOOKUP(A42,AUTRES!A:A,AUTRES!D:D)</f>
        <v>Amundi</v>
      </c>
      <c r="H42" s="47">
        <f>IF(ISBLANK(VLOOKUP(A42,Extract_MS_ETF_01022026!A:BR,21,FALSE)),"",VLOOKUP(A42,Extract_MS_ETF_01022026!A:BR,21,FALSE)/100)</f>
        <v>3.6000000000000004E-2</v>
      </c>
      <c r="I42" s="47">
        <f>IF(ISBLANK(VLOOKUP(A42,Extract_MS_ETF_01022026!A:BR,22,FALSE)),"",VLOOKUP(A42,Extract_MS_ETF_01022026!A:BR,22,FALSE)/100)</f>
        <v>5.9699999999999996E-2</v>
      </c>
      <c r="J42" s="47">
        <f>IF(ISBLANK(VLOOKUP(A42,Extract_MS_ETF_01022026!A:BR,23,FALSE)),"",VLOOKUP(A42,Extract_MS_ETF_01022026!A:BR,23,FALSE)/100)</f>
        <v>-3.5200000000000002E-2</v>
      </c>
      <c r="K42" s="47">
        <f>IF(ISBLANK(VLOOKUP(A42,Extract_MS_ETF_01022026!A:BR,24,FALSE)),"",VLOOKUP(A42,Extract_MS_ETF_01022026!A:BR,24,FALSE)/100)</f>
        <v>0.16219999999999998</v>
      </c>
      <c r="L42" s="47">
        <f>IF(ISBLANK(VLOOKUP(A42,Extract_MS_ETF_01022026!A:BR,25,FALSE)),"",VLOOKUP(A42,Extract_MS_ETF_01022026!A:BR,25,FALSE)/100)</f>
        <v>-0.37159999999999999</v>
      </c>
      <c r="M42" s="48">
        <f>IF(ISBLANK(VLOOKUP(A42,Extract_MS_ETF_01022026!A:BR,20,FALSE)),"",VLOOKUP(A42,Extract_MS_ETF_01022026!A:BR,20,FALSE))</f>
        <v>3</v>
      </c>
      <c r="N42" s="49">
        <f>IF(ISBLANK(VLOOKUP(A42,Extract_MS_ETF_01022026!A:BR,31,FALSE)),"",VLOOKUP(A42,Extract_MS_ETF_01022026!A:BR,31,FALSE)/100)</f>
        <v>4.0500000000000001E-2</v>
      </c>
      <c r="O42" s="49">
        <f>IF(ISBLANK(VLOOKUP(A42,Extract_MS_ETF_01022026!A:BR,32,FALSE)),"",VLOOKUP(A42,Extract_MS_ETF_01022026!A:BR,32,FALSE)/100)</f>
        <v>-1.34E-2</v>
      </c>
      <c r="P42" s="50">
        <f>VLOOKUP(A42,Extract_MS_ETF_01022026!A:BR,13,FALSE)</f>
        <v>5</v>
      </c>
      <c r="Q42" s="50" t="str">
        <f>IF(VLOOKUP(A42,Extract_MS_ETF_01022026!A:BR,38,FALSE)="not stated","Article 6",VLOOKUP(A42,Extract_MS_ETF_01022026!A:BR,38,FALSE))</f>
        <v>Article 6</v>
      </c>
      <c r="R42" s="51">
        <f>VLOOKUP(A42,Extract_MS_ETF_01022026!A:BR,14,FALSE)</f>
        <v>0.35</v>
      </c>
      <c r="S42" s="51" t="str">
        <f t="shared" si="1"/>
        <v>Compris entre 0,20% et 0,40%</v>
      </c>
      <c r="T42" s="52" t="str">
        <f>_xlfn.XLOOKUP(A42,AUTRES!A:A,AUTRES!E:E)</f>
        <v>Synthétique</v>
      </c>
      <c r="U42" s="52" t="str">
        <f>_xlfn.XLOOKUP(A42,AUTRES!A:A,AUTRES!F:F)</f>
        <v>Sectorielle</v>
      </c>
      <c r="V42" s="52" t="str">
        <f>_xlfn.XLOOKUP(A42,AUTRES!A:A,AUTRES!G:G)</f>
        <v>Immobilier</v>
      </c>
      <c r="W42" s="52" t="str">
        <f>VLOOKUP(A42,Extract_MS_ETF_01022026!A:BR,41,FALSE)</f>
        <v>FTSE EPRA Nareit Developed Europe NR EUR</v>
      </c>
      <c r="X42" s="53">
        <f>VLOOKUP(A42,Extract_MS_ETF_01022026!A:BR,18,FALSE)</f>
        <v>107081246</v>
      </c>
    </row>
    <row r="43" spans="1:24" x14ac:dyDescent="0.3">
      <c r="A43" s="12" t="s">
        <v>62</v>
      </c>
      <c r="B43" s="12" t="str">
        <f>_xlfn.XLOOKUP(A43,AUTRES!A:A,AUTRES!B:B)</f>
        <v>Actions</v>
      </c>
      <c r="C43" s="12" t="str">
        <f>_xlfn.XLOOKUP(A43,AUTRES!A:A,AUTRES!C:C)</f>
        <v>Europe</v>
      </c>
      <c r="D43" s="12" t="str">
        <f>VLOOKUP(A43,Extract_MS_ETF_01022026!A:BR,7,FALSE)</f>
        <v>Euro</v>
      </c>
      <c r="E43" s="12" t="str">
        <f>VLOOKUP(A43,Extract_MS_ETF_01022026!A:BR,10,FALSE)</f>
        <v>Europe ETF  - Actions Secteur Matériaux &amp; Industrie</v>
      </c>
      <c r="F43" s="12" t="str">
        <f>VLOOKUP(A43,'Libllé ETF explicit'!A:B,2,FALSE)</f>
        <v>Amundi STOXX Europe 600 Industrials UCITS ETF Acc</v>
      </c>
      <c r="G43" s="54" t="str">
        <f>_xlfn.XLOOKUP(A43,AUTRES!A:A,AUTRES!D:D)</f>
        <v>Amundi</v>
      </c>
      <c r="H43" s="47">
        <f>IF(ISBLANK(VLOOKUP(A43,Extract_MS_ETF_01022026!A:BR,21,FALSE)),"",VLOOKUP(A43,Extract_MS_ETF_01022026!A:BR,21,FALSE)/100)</f>
        <v>4.9500000000000002E-2</v>
      </c>
      <c r="I43" s="47">
        <f>IF(ISBLANK(VLOOKUP(A43,Extract_MS_ETF_01022026!A:BR,22,FALSE)),"",VLOOKUP(A43,Extract_MS_ETF_01022026!A:BR,22,FALSE)/100)</f>
        <v>0.23100000000000001</v>
      </c>
      <c r="J43" s="47" t="str">
        <f>IF(ISBLANK(VLOOKUP(A43,Extract_MS_ETF_01022026!A:BR,23,FALSE)),"",VLOOKUP(A43,Extract_MS_ETF_01022026!A:BR,23,FALSE)/100)</f>
        <v/>
      </c>
      <c r="K43" s="47" t="str">
        <f>IF(ISBLANK(VLOOKUP(A43,Extract_MS_ETF_01022026!A:BR,24,FALSE)),"",VLOOKUP(A43,Extract_MS_ETF_01022026!A:BR,24,FALSE)/100)</f>
        <v/>
      </c>
      <c r="L43" s="47" t="str">
        <f>IF(ISBLANK(VLOOKUP(A43,Extract_MS_ETF_01022026!A:BR,25,FALSE)),"",VLOOKUP(A43,Extract_MS_ETF_01022026!A:BR,25,FALSE)/100)</f>
        <v/>
      </c>
      <c r="M43" s="48" t="str">
        <f>IF(ISBLANK(VLOOKUP(A43,Extract_MS_ETF_01022026!A:BR,20,FALSE)),"",VLOOKUP(A43,Extract_MS_ETF_01022026!A:BR,20,FALSE))</f>
        <v/>
      </c>
      <c r="N43" s="49" t="str">
        <f>IF(ISBLANK(VLOOKUP(A43,Extract_MS_ETF_01022026!A:BR,31,FALSE)),"",VLOOKUP(A43,Extract_MS_ETF_01022026!A:BR,31,FALSE)/100)</f>
        <v/>
      </c>
      <c r="O43" s="49" t="str">
        <f>IF(ISBLANK(VLOOKUP(A43,Extract_MS_ETF_01022026!A:BR,32,FALSE)),"",VLOOKUP(A43,Extract_MS_ETF_01022026!A:BR,32,FALSE)/100)</f>
        <v/>
      </c>
      <c r="P43" s="50">
        <f>VLOOKUP(A43,Extract_MS_ETF_01022026!A:BR,13,FALSE)</f>
        <v>4</v>
      </c>
      <c r="Q43" s="50" t="str">
        <f>IF(VLOOKUP(A43,Extract_MS_ETF_01022026!A:BR,38,FALSE)="not stated","Article 6",VLOOKUP(A43,Extract_MS_ETF_01022026!A:BR,38,FALSE))</f>
        <v>Article 6</v>
      </c>
      <c r="R43" s="51">
        <f>VLOOKUP(A43,Extract_MS_ETF_01022026!A:BR,14,FALSE)</f>
        <v>0.2</v>
      </c>
      <c r="S43" s="51" t="str">
        <f t="shared" si="1"/>
        <v>Inférieur ou égal à 0,20%</v>
      </c>
      <c r="T43" s="52" t="str">
        <f>_xlfn.XLOOKUP(A43,AUTRES!A:A,AUTRES!E:E)</f>
        <v>Synthétique</v>
      </c>
      <c r="U43" s="52" t="str">
        <f>_xlfn.XLOOKUP(A43,AUTRES!A:A,AUTRES!F:F)</f>
        <v>Sectorielle</v>
      </c>
      <c r="V43" s="52" t="str">
        <f>_xlfn.XLOOKUP(A43,AUTRES!A:A,AUTRES!G:G)</f>
        <v>Industrie</v>
      </c>
      <c r="W43" s="52" t="str">
        <f>VLOOKUP(A43,Extract_MS_ETF_01022026!A:BR,41,FALSE)</f>
        <v>STOXX Eur600 Ind Inds 30-15 NR EUR</v>
      </c>
      <c r="X43" s="53">
        <f>VLOOKUP(A43,Extract_MS_ETF_01022026!A:BR,18,FALSE)</f>
        <v>404001636</v>
      </c>
    </row>
    <row r="44" spans="1:24" x14ac:dyDescent="0.3">
      <c r="A44" s="12" t="s">
        <v>144</v>
      </c>
      <c r="B44" s="12" t="str">
        <f>_xlfn.XLOOKUP(A44,AUTRES!A:A,AUTRES!B:B)</f>
        <v>Actions</v>
      </c>
      <c r="C44" s="12" t="str">
        <f>_xlfn.XLOOKUP(A44,AUTRES!A:A,AUTRES!C:C)</f>
        <v>Monde</v>
      </c>
      <c r="D44" s="12" t="str">
        <f>VLOOKUP(A44,Extract_MS_ETF_01022026!A:BR,7,FALSE)</f>
        <v>Euro</v>
      </c>
      <c r="E44" s="12" t="str">
        <f>VLOOKUP(A44,Extract_MS_ETF_01022026!A:BR,10,FALSE)</f>
        <v>Europe ETF  - Actions Secteur Infrastructures</v>
      </c>
      <c r="F44" s="12" t="str">
        <f>VLOOKUP(A44,'Libllé ETF explicit'!A:B,2,FALSE)</f>
        <v>BNP Paribas Easy ECPI Global ESG Infrastructure UCITS ETF Cap</v>
      </c>
      <c r="G44" s="54" t="str">
        <f>_xlfn.XLOOKUP(A44,AUTRES!A:A,AUTRES!D:D)</f>
        <v>BNP Paribas</v>
      </c>
      <c r="H44" s="47">
        <f>IF(ISBLANK(VLOOKUP(A44,Extract_MS_ETF_01022026!A:BR,21,FALSE)),"",VLOOKUP(A44,Extract_MS_ETF_01022026!A:BR,21,FALSE)/100)</f>
        <v>1.6899999999999998E-2</v>
      </c>
      <c r="I44" s="47">
        <f>IF(ISBLANK(VLOOKUP(A44,Extract_MS_ETF_01022026!A:BR,22,FALSE)),"",VLOOKUP(A44,Extract_MS_ETF_01022026!A:BR,22,FALSE)/100)</f>
        <v>0.15539999999999998</v>
      </c>
      <c r="J44" s="47">
        <f>IF(ISBLANK(VLOOKUP(A44,Extract_MS_ETF_01022026!A:BR,23,FALSE)),"",VLOOKUP(A44,Extract_MS_ETF_01022026!A:BR,23,FALSE)/100)</f>
        <v>0.11210000000000001</v>
      </c>
      <c r="K44" s="47" t="str">
        <f>IF(ISBLANK(VLOOKUP(A44,Extract_MS_ETF_01022026!A:BR,24,FALSE)),"",VLOOKUP(A44,Extract_MS_ETF_01022026!A:BR,24,FALSE)/100)</f>
        <v/>
      </c>
      <c r="L44" s="47" t="str">
        <f>IF(ISBLANK(VLOOKUP(A44,Extract_MS_ETF_01022026!A:BR,25,FALSE)),"",VLOOKUP(A44,Extract_MS_ETF_01022026!A:BR,25,FALSE)/100)</f>
        <v/>
      </c>
      <c r="M44" s="48" t="str">
        <f>IF(ISBLANK(VLOOKUP(A44,Extract_MS_ETF_01022026!A:BR,20,FALSE)),"",VLOOKUP(A44,Extract_MS_ETF_01022026!A:BR,20,FALSE))</f>
        <v/>
      </c>
      <c r="N44" s="49" t="str">
        <f>IF(ISBLANK(VLOOKUP(A44,Extract_MS_ETF_01022026!A:BR,31,FALSE)),"",VLOOKUP(A44,Extract_MS_ETF_01022026!A:BR,31,FALSE)/100)</f>
        <v/>
      </c>
      <c r="O44" s="49" t="str">
        <f>IF(ISBLANK(VLOOKUP(A44,Extract_MS_ETF_01022026!A:BR,32,FALSE)),"",VLOOKUP(A44,Extract_MS_ETF_01022026!A:BR,32,FALSE)/100)</f>
        <v/>
      </c>
      <c r="P44" s="50">
        <f>VLOOKUP(A44,Extract_MS_ETF_01022026!A:BR,13,FALSE)</f>
        <v>3</v>
      </c>
      <c r="Q44" s="50" t="str">
        <f>IF(VLOOKUP(A44,Extract_MS_ETF_01022026!A:BR,38,FALSE)="not stated","Article 6",VLOOKUP(A44,Extract_MS_ETF_01022026!A:BR,38,FALSE))</f>
        <v>Article 8</v>
      </c>
      <c r="R44" s="51">
        <f>VLOOKUP(A44,Extract_MS_ETF_01022026!A:BR,14,FALSE)</f>
        <v>0.3</v>
      </c>
      <c r="S44" s="51" t="str">
        <f t="shared" si="1"/>
        <v>Compris entre 0,20% et 0,40%</v>
      </c>
      <c r="T44" s="52" t="str">
        <f>_xlfn.XLOOKUP(A44,AUTRES!A:A,AUTRES!E:E)</f>
        <v>Physique</v>
      </c>
      <c r="U44" s="52" t="str">
        <f>_xlfn.XLOOKUP(A44,AUTRES!A:A,AUTRES!F:F)</f>
        <v>Sectorielle</v>
      </c>
      <c r="V44" s="52" t="str">
        <f>_xlfn.XLOOKUP(A44,AUTRES!A:A,AUTRES!G:G)</f>
        <v>Infrastructures</v>
      </c>
      <c r="W44" s="52" t="str">
        <f>VLOOKUP(A44,Extract_MS_ETF_01022026!A:BR,41,FALSE)</f>
        <v>ECPI Global ESG Infrast Equity NR EUR</v>
      </c>
      <c r="X44" s="53">
        <f>VLOOKUP(A44,Extract_MS_ETF_01022026!A:BR,18,FALSE)</f>
        <v>364202277</v>
      </c>
    </row>
    <row r="45" spans="1:24" x14ac:dyDescent="0.3">
      <c r="A45" s="12" t="s">
        <v>140</v>
      </c>
      <c r="B45" s="12" t="str">
        <f>_xlfn.XLOOKUP(A45,AUTRES!A:A,AUTRES!B:B)</f>
        <v>Actions</v>
      </c>
      <c r="C45" s="12" t="str">
        <f>_xlfn.XLOOKUP(A45,AUTRES!A:A,AUTRES!C:C)</f>
        <v>Monde</v>
      </c>
      <c r="D45" s="12" t="str">
        <f>VLOOKUP(A45,Extract_MS_ETF_01022026!A:BR,7,FALSE)</f>
        <v>Euro</v>
      </c>
      <c r="E45" s="12" t="str">
        <f>VLOOKUP(A45,Extract_MS_ETF_01022026!A:BR,10,FALSE)</f>
        <v>Europe ETF  - Actions Secteur Biens Conso. &amp; Services</v>
      </c>
      <c r="F45" s="12" t="str">
        <f>VLOOKUP(A45,'Libllé ETF explicit'!A:B,2,FALSE)</f>
        <v>Amundi S&amp;P Global Luxury UCITS ETF - EUR (C)</v>
      </c>
      <c r="G45" s="54" t="str">
        <f>_xlfn.XLOOKUP(A45,AUTRES!A:A,AUTRES!D:D)</f>
        <v>Amundi</v>
      </c>
      <c r="H45" s="47">
        <f>IF(ISBLANK(VLOOKUP(A45,Extract_MS_ETF_01022026!A:BR,21,FALSE)),"",VLOOKUP(A45,Extract_MS_ETF_01022026!A:BR,21,FALSE)/100)</f>
        <v>-4.8300000000000003E-2</v>
      </c>
      <c r="I45" s="47">
        <f>IF(ISBLANK(VLOOKUP(A45,Extract_MS_ETF_01022026!A:BR,22,FALSE)),"",VLOOKUP(A45,Extract_MS_ETF_01022026!A:BR,22,FALSE)/100)</f>
        <v>1.46E-2</v>
      </c>
      <c r="J45" s="47">
        <f>IF(ISBLANK(VLOOKUP(A45,Extract_MS_ETF_01022026!A:BR,23,FALSE)),"",VLOOKUP(A45,Extract_MS_ETF_01022026!A:BR,23,FALSE)/100)</f>
        <v>5.0700000000000002E-2</v>
      </c>
      <c r="K45" s="47">
        <f>IF(ISBLANK(VLOOKUP(A45,Extract_MS_ETF_01022026!A:BR,24,FALSE)),"",VLOOKUP(A45,Extract_MS_ETF_01022026!A:BR,24,FALSE)/100)</f>
        <v>0.11560000000000001</v>
      </c>
      <c r="L45" s="47">
        <f>IF(ISBLANK(VLOOKUP(A45,Extract_MS_ETF_01022026!A:BR,25,FALSE)),"",VLOOKUP(A45,Extract_MS_ETF_01022026!A:BR,25,FALSE)/100)</f>
        <v>-0.18820000000000001</v>
      </c>
      <c r="M45" s="48">
        <f>IF(ISBLANK(VLOOKUP(A45,Extract_MS_ETF_01022026!A:BR,20,FALSE)),"",VLOOKUP(A45,Extract_MS_ETF_01022026!A:BR,20,FALSE))</f>
        <v>4</v>
      </c>
      <c r="N45" s="49">
        <f>IF(ISBLANK(VLOOKUP(A45,Extract_MS_ETF_01022026!A:BR,31,FALSE)),"",VLOOKUP(A45,Extract_MS_ETF_01022026!A:BR,31,FALSE)/100)</f>
        <v>5.9999999999999995E-4</v>
      </c>
      <c r="O45" s="49">
        <f>IF(ISBLANK(VLOOKUP(A45,Extract_MS_ETF_01022026!A:BR,32,FALSE)),"",VLOOKUP(A45,Extract_MS_ETF_01022026!A:BR,32,FALSE)/100)</f>
        <v>4.1299999999999996E-2</v>
      </c>
      <c r="P45" s="50">
        <f>VLOOKUP(A45,Extract_MS_ETF_01022026!A:BR,13,FALSE)</f>
        <v>4</v>
      </c>
      <c r="Q45" s="50" t="str">
        <f>IF(VLOOKUP(A45,Extract_MS_ETF_01022026!A:BR,38,FALSE)="not stated","Article 6",VLOOKUP(A45,Extract_MS_ETF_01022026!A:BR,38,FALSE))</f>
        <v>Article 6</v>
      </c>
      <c r="R45" s="51">
        <f>VLOOKUP(A45,Extract_MS_ETF_01022026!A:BR,14,FALSE)</f>
        <v>0.25</v>
      </c>
      <c r="S45" s="51" t="str">
        <f t="shared" si="1"/>
        <v>Compris entre 0,20% et 0,40%</v>
      </c>
      <c r="T45" s="52" t="str">
        <f>_xlfn.XLOOKUP(A45,AUTRES!A:A,AUTRES!E:E)</f>
        <v>Synthétique</v>
      </c>
      <c r="U45" s="52" t="str">
        <f>_xlfn.XLOOKUP(A45,AUTRES!A:A,AUTRES!F:F)</f>
        <v>Sectorielle</v>
      </c>
      <c r="V45" s="52" t="str">
        <f>_xlfn.XLOOKUP(A45,AUTRES!A:A,AUTRES!G:G)</f>
        <v>Luxe</v>
      </c>
      <c r="W45" s="52" t="str">
        <f>VLOOKUP(A45,Extract_MS_ETF_01022026!A:BR,41,FALSE)</f>
        <v>S&amp;P Global Luxury NR USD</v>
      </c>
      <c r="X45" s="53">
        <f>VLOOKUP(A45,Extract_MS_ETF_01022026!A:BR,18,FALSE)</f>
        <v>414069644</v>
      </c>
    </row>
    <row r="46" spans="1:24" x14ac:dyDescent="0.3">
      <c r="A46" s="12" t="s">
        <v>58</v>
      </c>
      <c r="B46" s="12" t="str">
        <f>_xlfn.XLOOKUP(A46,AUTRES!A:A,AUTRES!B:B)</f>
        <v>Actions</v>
      </c>
      <c r="C46" s="12" t="str">
        <f>_xlfn.XLOOKUP(A46,AUTRES!A:A,AUTRES!C:C)</f>
        <v>Monde</v>
      </c>
      <c r="D46" s="12" t="str">
        <f>VLOOKUP(A46,Extract_MS_ETF_01022026!A:BR,7,FALSE)</f>
        <v>Euro</v>
      </c>
      <c r="E46" s="12" t="str">
        <f>VLOOKUP(A46,Extract_MS_ETF_01022026!A:BR,10,FALSE)</f>
        <v>Europe ETF  - Matières Premières - Divers</v>
      </c>
      <c r="F46" s="12" t="str">
        <f>VLOOKUP(A46,'Libllé ETF explicit'!A:B,2,FALSE)</f>
        <v>Amundi Bloomberg Equal-weight Commodity ex-Agriculture UCITS ETF Acc</v>
      </c>
      <c r="G46" s="54" t="str">
        <f>_xlfn.XLOOKUP(A46,AUTRES!A:A,AUTRES!D:D)</f>
        <v>Amundi</v>
      </c>
      <c r="H46" s="47">
        <f>IF(ISBLANK(VLOOKUP(A46,Extract_MS_ETF_01022026!A:BR,21,FALSE)),"",VLOOKUP(A46,Extract_MS_ETF_01022026!A:BR,21,FALSE)/100)</f>
        <v>0.13730000000000001</v>
      </c>
      <c r="I46" s="47">
        <f>IF(ISBLANK(VLOOKUP(A46,Extract_MS_ETF_01022026!A:BR,22,FALSE)),"",VLOOKUP(A46,Extract_MS_ETF_01022026!A:BR,22,FALSE)/100)</f>
        <v>0.14880000000000002</v>
      </c>
      <c r="J46" s="47">
        <f>IF(ISBLANK(VLOOKUP(A46,Extract_MS_ETF_01022026!A:BR,23,FALSE)),"",VLOOKUP(A46,Extract_MS_ETF_01022026!A:BR,23,FALSE)/100)</f>
        <v>0.12590000000000001</v>
      </c>
      <c r="K46" s="47">
        <f>IF(ISBLANK(VLOOKUP(A46,Extract_MS_ETF_01022026!A:BR,24,FALSE)),"",VLOOKUP(A46,Extract_MS_ETF_01022026!A:BR,24,FALSE)/100)</f>
        <v>-0.15839999999999999</v>
      </c>
      <c r="L46" s="47">
        <f>IF(ISBLANK(VLOOKUP(A46,Extract_MS_ETF_01022026!A:BR,25,FALSE)),"",VLOOKUP(A46,Extract_MS_ETF_01022026!A:BR,25,FALSE)/100)</f>
        <v>0.29430000000000001</v>
      </c>
      <c r="M46" s="48" t="str">
        <f>IF(ISBLANK(VLOOKUP(A46,Extract_MS_ETF_01022026!A:BR,20,FALSE)),"",VLOOKUP(A46,Extract_MS_ETF_01022026!A:BR,20,FALSE))</f>
        <v/>
      </c>
      <c r="N46" s="49">
        <f>IF(ISBLANK(VLOOKUP(A46,Extract_MS_ETF_01022026!A:BR,31,FALSE)),"",VLOOKUP(A46,Extract_MS_ETF_01022026!A:BR,31,FALSE)/100)</f>
        <v>8.6500000000000007E-2</v>
      </c>
      <c r="O46" s="49">
        <f>IF(ISBLANK(VLOOKUP(A46,Extract_MS_ETF_01022026!A:BR,32,FALSE)),"",VLOOKUP(A46,Extract_MS_ETF_01022026!A:BR,32,FALSE)/100)</f>
        <v>0.17809999999999998</v>
      </c>
      <c r="P46" s="50">
        <f>VLOOKUP(A46,Extract_MS_ETF_01022026!A:BR,13,FALSE)</f>
        <v>4</v>
      </c>
      <c r="Q46" s="50" t="str">
        <f>IF(VLOOKUP(A46,Extract_MS_ETF_01022026!A:BR,38,FALSE)="not stated","Article 6",VLOOKUP(A46,Extract_MS_ETF_01022026!A:BR,38,FALSE))</f>
        <v>Article 6</v>
      </c>
      <c r="R46" s="51">
        <f>VLOOKUP(A46,Extract_MS_ETF_01022026!A:BR,14,FALSE)</f>
        <v>0.35</v>
      </c>
      <c r="S46" s="51" t="str">
        <f t="shared" si="1"/>
        <v>Compris entre 0,20% et 0,40%</v>
      </c>
      <c r="T46" s="52" t="str">
        <f>_xlfn.XLOOKUP(A46,AUTRES!A:A,AUTRES!E:E)</f>
        <v>Synthétique</v>
      </c>
      <c r="U46" s="52" t="str">
        <f>_xlfn.XLOOKUP(A46,AUTRES!A:A,AUTRES!F:F)</f>
        <v>Sectorielle</v>
      </c>
      <c r="V46" s="52" t="str">
        <f>_xlfn.XLOOKUP(A46,AUTRES!A:A,AUTRES!G:G)</f>
        <v>Matières Premières</v>
      </c>
      <c r="W46" s="52" t="str">
        <f>VLOOKUP(A46,Extract_MS_ETF_01022026!A:BR,41,FALSE)</f>
        <v>Bloomberg Engy &amp; Mtls EW TR EUR</v>
      </c>
      <c r="X46" s="53">
        <f>VLOOKUP(A46,Extract_MS_ETF_01022026!A:BR,18,FALSE)</f>
        <v>1405485540</v>
      </c>
    </row>
    <row r="47" spans="1:24" x14ac:dyDescent="0.3">
      <c r="A47" s="12" t="s">
        <v>141</v>
      </c>
      <c r="B47" s="12" t="str">
        <f>_xlfn.XLOOKUP(A47,AUTRES!A:A,AUTRES!B:B)</f>
        <v>Actions</v>
      </c>
      <c r="C47" s="12" t="str">
        <f>_xlfn.XLOOKUP(A47,AUTRES!A:A,AUTRES!C:C)</f>
        <v>Monde</v>
      </c>
      <c r="D47" s="12" t="str">
        <f>VLOOKUP(A47,Extract_MS_ETF_01022026!A:BR,7,FALSE)</f>
        <v>Dollar américain</v>
      </c>
      <c r="E47" s="12" t="str">
        <f>VLOOKUP(A47,Extract_MS_ETF_01022026!A:BR,10,FALSE)</f>
        <v>Europe ETF  - Actions Secteur Métaux Précieux</v>
      </c>
      <c r="F47" s="12" t="str">
        <f>VLOOKUP(A47,'Libllé ETF explicit'!A:B,2,FALSE)</f>
        <v>Amundi NYSE Arca Gold Bugs UCITS ETF Dist</v>
      </c>
      <c r="G47" s="54" t="str">
        <f>_xlfn.XLOOKUP(A47,AUTRES!A:A,AUTRES!D:D)</f>
        <v>Amundi</v>
      </c>
      <c r="H47" s="47">
        <f>IF(ISBLANK(VLOOKUP(A47,Extract_MS_ETF_01022026!A:BR,21,FALSE)),"",VLOOKUP(A47,Extract_MS_ETF_01022026!A:BR,21,FALSE)/100)</f>
        <v>0.15770000000000001</v>
      </c>
      <c r="I47" s="47">
        <f>IF(ISBLANK(VLOOKUP(A47,Extract_MS_ETF_01022026!A:BR,22,FALSE)),"",VLOOKUP(A47,Extract_MS_ETF_01022026!A:BR,22,FALSE)/100)</f>
        <v>1.5504</v>
      </c>
      <c r="J47" s="47">
        <f>IF(ISBLANK(VLOOKUP(A47,Extract_MS_ETF_01022026!A:BR,23,FALSE)),"",VLOOKUP(A47,Extract_MS_ETF_01022026!A:BR,23,FALSE)/100)</f>
        <v>0.13789999999999999</v>
      </c>
      <c r="K47" s="47">
        <f>IF(ISBLANK(VLOOKUP(A47,Extract_MS_ETF_01022026!A:BR,24,FALSE)),"",VLOOKUP(A47,Extract_MS_ETF_01022026!A:BR,24,FALSE)/100)</f>
        <v>6.7099999999999993E-2</v>
      </c>
      <c r="L47" s="47">
        <f>IF(ISBLANK(VLOOKUP(A47,Extract_MS_ETF_01022026!A:BR,25,FALSE)),"",VLOOKUP(A47,Extract_MS_ETF_01022026!A:BR,25,FALSE)/100)</f>
        <v>-9.9399999999999988E-2</v>
      </c>
      <c r="M47" s="48">
        <f>IF(ISBLANK(VLOOKUP(A47,Extract_MS_ETF_01022026!A:BR,20,FALSE)),"",VLOOKUP(A47,Extract_MS_ETF_01022026!A:BR,20,FALSE))</f>
        <v>2</v>
      </c>
      <c r="N47" s="49" t="str">
        <f>IF(ISBLANK(VLOOKUP(A47,Extract_MS_ETF_01022026!A:BR,31,FALSE)),"",VLOOKUP(A47,Extract_MS_ETF_01022026!A:BR,31,FALSE)/100)</f>
        <v/>
      </c>
      <c r="O47" s="49" t="str">
        <f>IF(ISBLANK(VLOOKUP(A47,Extract_MS_ETF_01022026!A:BR,32,FALSE)),"",VLOOKUP(A47,Extract_MS_ETF_01022026!A:BR,32,FALSE)/100)</f>
        <v/>
      </c>
      <c r="P47" s="50">
        <f>VLOOKUP(A47,Extract_MS_ETF_01022026!A:BR,13,FALSE)</f>
        <v>6</v>
      </c>
      <c r="Q47" s="50" t="str">
        <f>IF(VLOOKUP(A47,Extract_MS_ETF_01022026!A:BR,38,FALSE)="not stated","Article 6",VLOOKUP(A47,Extract_MS_ETF_01022026!A:BR,38,FALSE))</f>
        <v>Article 6</v>
      </c>
      <c r="R47" s="51">
        <f>VLOOKUP(A47,Extract_MS_ETF_01022026!A:BR,14,FALSE)</f>
        <v>0.55000000000000004</v>
      </c>
      <c r="S47" s="51" t="str">
        <f t="shared" si="1"/>
        <v>Supérieur à 0,40%</v>
      </c>
      <c r="T47" s="52" t="str">
        <f>_xlfn.XLOOKUP(A47,AUTRES!A:A,AUTRES!E:E)</f>
        <v>Physique</v>
      </c>
      <c r="U47" s="52" t="str">
        <f>_xlfn.XLOOKUP(A47,AUTRES!A:A,AUTRES!F:F)</f>
        <v>Sectorielle</v>
      </c>
      <c r="V47" s="52" t="str">
        <f>_xlfn.XLOOKUP(A47,AUTRES!A:A,AUTRES!G:G)</f>
        <v>Métaux Précieux</v>
      </c>
      <c r="W47" s="52" t="str">
        <f>VLOOKUP(A47,Extract_MS_ETF_01022026!A:BR,41,FALSE)</f>
        <v>NYSE Arca Gold Bugs NR USD</v>
      </c>
      <c r="X47" s="53">
        <f>VLOOKUP(A47,Extract_MS_ETF_01022026!A:BR,18,FALSE)</f>
        <v>833879366</v>
      </c>
    </row>
    <row r="48" spans="1:24" x14ac:dyDescent="0.3">
      <c r="A48" s="12" t="s">
        <v>65</v>
      </c>
      <c r="B48" s="12" t="str">
        <f>_xlfn.XLOOKUP(A48,AUTRES!A:A,AUTRES!B:B)</f>
        <v>Actions</v>
      </c>
      <c r="C48" s="12" t="str">
        <f>_xlfn.XLOOKUP(A48,AUTRES!A:A,AUTRES!C:C)</f>
        <v>Monde</v>
      </c>
      <c r="D48" s="12" t="str">
        <f>VLOOKUP(A48,Extract_MS_ETF_01022026!A:BR,7,FALSE)</f>
        <v>Euro</v>
      </c>
      <c r="E48" s="12" t="str">
        <f>VLOOKUP(A48,Extract_MS_ETF_01022026!A:BR,10,FALSE)</f>
        <v>Europe ETF  - Actions Secteur Santé</v>
      </c>
      <c r="F48" s="12" t="str">
        <f>VLOOKUP(A48,'Libllé ETF explicit'!A:B,2,FALSE)</f>
        <v>Amundi MSCI World Health Care UCITS ETF EUR Acc</v>
      </c>
      <c r="G48" s="54" t="str">
        <f>_xlfn.XLOOKUP(A48,AUTRES!A:A,AUTRES!D:D)</f>
        <v>Amundi</v>
      </c>
      <c r="H48" s="47">
        <f>IF(ISBLANK(VLOOKUP(A48,Extract_MS_ETF_01022026!A:BR,21,FALSE)),"",VLOOKUP(A48,Extract_MS_ETF_01022026!A:BR,21,FALSE)/100)</f>
        <v>-8.199999999999999E-3</v>
      </c>
      <c r="I48" s="47">
        <f>IF(ISBLANK(VLOOKUP(A48,Extract_MS_ETF_01022026!A:BR,22,FALSE)),"",VLOOKUP(A48,Extract_MS_ETF_01022026!A:BR,22,FALSE)/100)</f>
        <v>1.21E-2</v>
      </c>
      <c r="J48" s="47">
        <f>IF(ISBLANK(VLOOKUP(A48,Extract_MS_ETF_01022026!A:BR,23,FALSE)),"",VLOOKUP(A48,Extract_MS_ETF_01022026!A:BR,23,FALSE)/100)</f>
        <v>7.5300000000000006E-2</v>
      </c>
      <c r="K48" s="47">
        <f>IF(ISBLANK(VLOOKUP(A48,Extract_MS_ETF_01022026!A:BR,24,FALSE)),"",VLOOKUP(A48,Extract_MS_ETF_01022026!A:BR,24,FALSE)/100)</f>
        <v>-1.2999999999999999E-3</v>
      </c>
      <c r="L48" s="47">
        <f>IF(ISBLANK(VLOOKUP(A48,Extract_MS_ETF_01022026!A:BR,25,FALSE)),"",VLOOKUP(A48,Extract_MS_ETF_01022026!A:BR,25,FALSE)/100)</f>
        <v>4.6999999999999993E-3</v>
      </c>
      <c r="M48" s="48">
        <f>IF(ISBLANK(VLOOKUP(A48,Extract_MS_ETF_01022026!A:BR,20,FALSE)),"",VLOOKUP(A48,Extract_MS_ETF_01022026!A:BR,20,FALSE))</f>
        <v>4</v>
      </c>
      <c r="N48" s="49">
        <f>IF(ISBLANK(VLOOKUP(A48,Extract_MS_ETF_01022026!A:BR,31,FALSE)),"",VLOOKUP(A48,Extract_MS_ETF_01022026!A:BR,31,FALSE)/100)</f>
        <v>3.7599999999999995E-2</v>
      </c>
      <c r="O48" s="49">
        <f>IF(ISBLANK(VLOOKUP(A48,Extract_MS_ETF_01022026!A:BR,32,FALSE)),"",VLOOKUP(A48,Extract_MS_ETF_01022026!A:BR,32,FALSE)/100)</f>
        <v>6.4899999999999999E-2</v>
      </c>
      <c r="P48" s="50">
        <f>VLOOKUP(A48,Extract_MS_ETF_01022026!A:BR,13,FALSE)</f>
        <v>4</v>
      </c>
      <c r="Q48" s="50" t="str">
        <f>IF(VLOOKUP(A48,Extract_MS_ETF_01022026!A:BR,38,FALSE)="not stated","Article 6",VLOOKUP(A48,Extract_MS_ETF_01022026!A:BR,38,FALSE))</f>
        <v>Article 6</v>
      </c>
      <c r="R48" s="51">
        <f>VLOOKUP(A48,Extract_MS_ETF_01022026!A:BR,14,FALSE)</f>
        <v>0.3</v>
      </c>
      <c r="S48" s="51" t="str">
        <f t="shared" si="1"/>
        <v>Compris entre 0,20% et 0,40%</v>
      </c>
      <c r="T48" s="52" t="str">
        <f>_xlfn.XLOOKUP(A48,AUTRES!A:A,AUTRES!E:E)</f>
        <v>Synthétique</v>
      </c>
      <c r="U48" s="52" t="str">
        <f>_xlfn.XLOOKUP(A48,AUTRES!A:A,AUTRES!F:F)</f>
        <v>Sectorielle</v>
      </c>
      <c r="V48" s="52" t="str">
        <f>_xlfn.XLOOKUP(A48,AUTRES!A:A,AUTRES!G:G)</f>
        <v>Santé</v>
      </c>
      <c r="W48" s="52" t="str">
        <f>VLOOKUP(A48,Extract_MS_ETF_01022026!A:BR,41,FALSE)</f>
        <v>MSCI World/Health Care NR USD</v>
      </c>
      <c r="X48" s="53">
        <f>VLOOKUP(A48,Extract_MS_ETF_01022026!A:BR,18,FALSE)</f>
        <v>847882770</v>
      </c>
    </row>
    <row r="49" spans="1:24" x14ac:dyDescent="0.3">
      <c r="A49" s="12" t="s">
        <v>121</v>
      </c>
      <c r="B49" s="12" t="str">
        <f>_xlfn.XLOOKUP(A49,AUTRES!A:A,AUTRES!B:B)</f>
        <v>Actions</v>
      </c>
      <c r="C49" s="12" t="str">
        <f>_xlfn.XLOOKUP(A49,AUTRES!A:A,AUTRES!C:C)</f>
        <v>Europe</v>
      </c>
      <c r="D49" s="12" t="str">
        <f>VLOOKUP(A49,Extract_MS_ETF_01022026!A:BR,7,FALSE)</f>
        <v>Euro</v>
      </c>
      <c r="E49" s="12" t="str">
        <f>VLOOKUP(A49,Extract_MS_ETF_01022026!A:BR,10,FALSE)</f>
        <v>Europe ETF  - Actions Secteur Santé</v>
      </c>
      <c r="F49" s="12" t="str">
        <f>VLOOKUP(A49,'Libllé ETF explicit'!A:B,2,FALSE)</f>
        <v>Amundi STOXX Europe 600 Healthcare UCITS ETF Acc</v>
      </c>
      <c r="G49" s="54" t="str">
        <f>_xlfn.XLOOKUP(A49,AUTRES!A:A,AUTRES!D:D)</f>
        <v>Amundi</v>
      </c>
      <c r="H49" s="47">
        <f>IF(ISBLANK(VLOOKUP(A49,Extract_MS_ETF_01022026!A:BR,21,FALSE)),"",VLOOKUP(A49,Extract_MS_ETF_01022026!A:BR,21,FALSE)/100)</f>
        <v>3.1899999999999998E-2</v>
      </c>
      <c r="I49" s="47">
        <f>IF(ISBLANK(VLOOKUP(A49,Extract_MS_ETF_01022026!A:BR,22,FALSE)),"",VLOOKUP(A49,Extract_MS_ETF_01022026!A:BR,22,FALSE)/100)</f>
        <v>6.3799999999999996E-2</v>
      </c>
      <c r="J49" s="47">
        <f>IF(ISBLANK(VLOOKUP(A49,Extract_MS_ETF_01022026!A:BR,23,FALSE)),"",VLOOKUP(A49,Extract_MS_ETF_01022026!A:BR,23,FALSE)/100)</f>
        <v>4.2599999999999999E-2</v>
      </c>
      <c r="K49" s="47">
        <f>IF(ISBLANK(VLOOKUP(A49,Extract_MS_ETF_01022026!A:BR,24,FALSE)),"",VLOOKUP(A49,Extract_MS_ETF_01022026!A:BR,24,FALSE)/100)</f>
        <v>8.1600000000000006E-2</v>
      </c>
      <c r="L49" s="47">
        <f>IF(ISBLANK(VLOOKUP(A49,Extract_MS_ETF_01022026!A:BR,25,FALSE)),"",VLOOKUP(A49,Extract_MS_ETF_01022026!A:BR,25,FALSE)/100)</f>
        <v>-6.2699999999999992E-2</v>
      </c>
      <c r="M49" s="48">
        <f>IF(ISBLANK(VLOOKUP(A49,Extract_MS_ETF_01022026!A:BR,20,FALSE)),"",VLOOKUP(A49,Extract_MS_ETF_01022026!A:BR,20,FALSE))</f>
        <v>4</v>
      </c>
      <c r="N49" s="49" t="str">
        <f>IF(ISBLANK(VLOOKUP(A49,Extract_MS_ETF_01022026!A:BR,31,FALSE)),"",VLOOKUP(A49,Extract_MS_ETF_01022026!A:BR,31,FALSE)/100)</f>
        <v/>
      </c>
      <c r="O49" s="49" t="str">
        <f>IF(ISBLANK(VLOOKUP(A49,Extract_MS_ETF_01022026!A:BR,32,FALSE)),"",VLOOKUP(A49,Extract_MS_ETF_01022026!A:BR,32,FALSE)/100)</f>
        <v/>
      </c>
      <c r="P49" s="50">
        <f>VLOOKUP(A49,Extract_MS_ETF_01022026!A:BR,13,FALSE)</f>
        <v>4</v>
      </c>
      <c r="Q49" s="50" t="str">
        <f>IF(VLOOKUP(A49,Extract_MS_ETF_01022026!A:BR,38,FALSE)="not stated","Article 6",VLOOKUP(A49,Extract_MS_ETF_01022026!A:BR,38,FALSE))</f>
        <v>Article 6</v>
      </c>
      <c r="R49" s="51">
        <f>VLOOKUP(A49,Extract_MS_ETF_01022026!A:BR,14,FALSE)</f>
        <v>0.2</v>
      </c>
      <c r="S49" s="51" t="str">
        <f t="shared" si="1"/>
        <v>Inférieur ou égal à 0,20%</v>
      </c>
      <c r="T49" s="52" t="str">
        <f>_xlfn.XLOOKUP(A49,AUTRES!A:A,AUTRES!E:E)</f>
        <v>Synthétique</v>
      </c>
      <c r="U49" s="52" t="str">
        <f>_xlfn.XLOOKUP(A49,AUTRES!A:A,AUTRES!F:F)</f>
        <v>Sectorielle</v>
      </c>
      <c r="V49" s="52" t="str">
        <f>_xlfn.XLOOKUP(A49,AUTRES!A:A,AUTRES!G:G)</f>
        <v>Santé</v>
      </c>
      <c r="W49" s="52" t="str">
        <f>VLOOKUP(A49,Extract_MS_ETF_01022026!A:BR,41,FALSE)</f>
        <v>STOXX Europe 600 Health Care NR EUR</v>
      </c>
      <c r="X49" s="53">
        <f>VLOOKUP(A49,Extract_MS_ETF_01022026!A:BR,18,FALSE)</f>
        <v>992729786</v>
      </c>
    </row>
    <row r="50" spans="1:24" x14ac:dyDescent="0.3">
      <c r="A50" s="12" t="s">
        <v>143</v>
      </c>
      <c r="B50" s="12" t="str">
        <f>_xlfn.XLOOKUP(A50,AUTRES!A:A,AUTRES!B:B)</f>
        <v>Actions</v>
      </c>
      <c r="C50" s="12" t="str">
        <f>_xlfn.XLOOKUP(A50,AUTRES!A:A,AUTRES!C:C)</f>
        <v>Monde</v>
      </c>
      <c r="D50" s="12" t="str">
        <f>VLOOKUP(A50,Extract_MS_ETF_01022026!A:BR,7,FALSE)</f>
        <v>Euro</v>
      </c>
      <c r="E50" s="12" t="str">
        <f>VLOOKUP(A50,Extract_MS_ETF_01022026!A:BR,10,FALSE)</f>
        <v>Europe ETF  - Actions Secteur Finance</v>
      </c>
      <c r="F50" s="12" t="str">
        <f>VLOOKUP(A50,'Libllé ETF explicit'!A:B,2,FALSE)</f>
        <v>Amundi MSCI World Financials UCITS ETF EUR Acc</v>
      </c>
      <c r="G50" s="54" t="str">
        <f>_xlfn.XLOOKUP(A50,AUTRES!A:A,AUTRES!D:D)</f>
        <v>Amundi</v>
      </c>
      <c r="H50" s="47">
        <f>IF(ISBLANK(VLOOKUP(A50,Extract_MS_ETF_01022026!A:BR,21,FALSE)),"",VLOOKUP(A50,Extract_MS_ETF_01022026!A:BR,21,FALSE)/100)</f>
        <v>-2.1299999999999999E-2</v>
      </c>
      <c r="I50" s="47">
        <f>IF(ISBLANK(VLOOKUP(A50,Extract_MS_ETF_01022026!A:BR,22,FALSE)),"",VLOOKUP(A50,Extract_MS_ETF_01022026!A:BR,22,FALSE)/100)</f>
        <v>0.13500000000000001</v>
      </c>
      <c r="J50" s="47">
        <f>IF(ISBLANK(VLOOKUP(A50,Extract_MS_ETF_01022026!A:BR,23,FALSE)),"",VLOOKUP(A50,Extract_MS_ETF_01022026!A:BR,23,FALSE)/100)</f>
        <v>0.3488</v>
      </c>
      <c r="K50" s="47">
        <f>IF(ISBLANK(VLOOKUP(A50,Extract_MS_ETF_01022026!A:BR,24,FALSE)),"",VLOOKUP(A50,Extract_MS_ETF_01022026!A:BR,24,FALSE)/100)</f>
        <v>0.1207</v>
      </c>
      <c r="L50" s="47">
        <f>IF(ISBLANK(VLOOKUP(A50,Extract_MS_ETF_01022026!A:BR,25,FALSE)),"",VLOOKUP(A50,Extract_MS_ETF_01022026!A:BR,25,FALSE)/100)</f>
        <v>-4.1799999999999997E-2</v>
      </c>
      <c r="M50" s="48">
        <f>IF(ISBLANK(VLOOKUP(A50,Extract_MS_ETF_01022026!A:BR,20,FALSE)),"",VLOOKUP(A50,Extract_MS_ETF_01022026!A:BR,20,FALSE))</f>
        <v>4</v>
      </c>
      <c r="N50" s="49">
        <f>IF(ISBLANK(VLOOKUP(A50,Extract_MS_ETF_01022026!A:BR,31,FALSE)),"",VLOOKUP(A50,Extract_MS_ETF_01022026!A:BR,31,FALSE)/100)</f>
        <v>0.16839999999999999</v>
      </c>
      <c r="O50" s="49">
        <f>IF(ISBLANK(VLOOKUP(A50,Extract_MS_ETF_01022026!A:BR,32,FALSE)),"",VLOOKUP(A50,Extract_MS_ETF_01022026!A:BR,32,FALSE)/100)</f>
        <v>0.17559999999999998</v>
      </c>
      <c r="P50" s="50">
        <f>VLOOKUP(A50,Extract_MS_ETF_01022026!A:BR,13,FALSE)</f>
        <v>4</v>
      </c>
      <c r="Q50" s="50" t="str">
        <f>IF(VLOOKUP(A50,Extract_MS_ETF_01022026!A:BR,38,FALSE)="not stated","Article 6",VLOOKUP(A50,Extract_MS_ETF_01022026!A:BR,38,FALSE))</f>
        <v>Article 6</v>
      </c>
      <c r="R50" s="51">
        <f>VLOOKUP(A50,Extract_MS_ETF_01022026!A:BR,14,FALSE)</f>
        <v>0.3</v>
      </c>
      <c r="S50" s="51" t="str">
        <f t="shared" si="1"/>
        <v>Compris entre 0,20% et 0,40%</v>
      </c>
      <c r="T50" s="52" t="str">
        <f>_xlfn.XLOOKUP(A50,AUTRES!A:A,AUTRES!E:E)</f>
        <v>Synthétique</v>
      </c>
      <c r="U50" s="52" t="str">
        <f>_xlfn.XLOOKUP(A50,AUTRES!A:A,AUTRES!F:F)</f>
        <v>Sectorielle</v>
      </c>
      <c r="V50" s="52" t="str">
        <f>_xlfn.XLOOKUP(A50,AUTRES!A:A,AUTRES!G:G)</f>
        <v>Services Financiers</v>
      </c>
      <c r="W50" s="52" t="str">
        <f>VLOOKUP(A50,Extract_MS_ETF_01022026!A:BR,41,FALSE)</f>
        <v>MSCI World/Financials NR USD</v>
      </c>
      <c r="X50" s="53">
        <f>VLOOKUP(A50,Extract_MS_ETF_01022026!A:BR,18,FALSE)</f>
        <v>812155476</v>
      </c>
    </row>
    <row r="51" spans="1:24" x14ac:dyDescent="0.3">
      <c r="A51" s="12" t="s">
        <v>61</v>
      </c>
      <c r="B51" s="12" t="str">
        <f>_xlfn.XLOOKUP(A51,AUTRES!A:A,AUTRES!B:B)</f>
        <v>Actions</v>
      </c>
      <c r="C51" s="12" t="str">
        <f>_xlfn.XLOOKUP(A51,AUTRES!A:A,AUTRES!C:C)</f>
        <v>Europe</v>
      </c>
      <c r="D51" s="12" t="str">
        <f>VLOOKUP(A51,Extract_MS_ETF_01022026!A:BR,7,FALSE)</f>
        <v>Euro</v>
      </c>
      <c r="E51" s="12" t="str">
        <f>VLOOKUP(A51,Extract_MS_ETF_01022026!A:BR,10,FALSE)</f>
        <v>Europe ETF  - Actions Secteur Technologies</v>
      </c>
      <c r="F51" s="12" t="str">
        <f>VLOOKUP(A51,'Libllé ETF explicit'!A:B,2,FALSE)</f>
        <v>Amundi STOXX Europe 600 Technology UCITS ETF Acc</v>
      </c>
      <c r="G51" s="54" t="str">
        <f>_xlfn.XLOOKUP(A51,AUTRES!A:A,AUTRES!D:D)</f>
        <v>Amundi</v>
      </c>
      <c r="H51" s="47">
        <f>IF(ISBLANK(VLOOKUP(A51,Extract_MS_ETF_01022026!A:BR,21,FALSE)),"",VLOOKUP(A51,Extract_MS_ETF_01022026!A:BR,21,FALSE)/100)</f>
        <v>5.2900000000000003E-2</v>
      </c>
      <c r="I51" s="47">
        <f>IF(ISBLANK(VLOOKUP(A51,Extract_MS_ETF_01022026!A:BR,22,FALSE)),"",VLOOKUP(A51,Extract_MS_ETF_01022026!A:BR,22,FALSE)/100)</f>
        <v>3.78E-2</v>
      </c>
      <c r="J51" s="47">
        <f>IF(ISBLANK(VLOOKUP(A51,Extract_MS_ETF_01022026!A:BR,23,FALSE)),"",VLOOKUP(A51,Extract_MS_ETF_01022026!A:BR,23,FALSE)/100)</f>
        <v>7.1900000000000006E-2</v>
      </c>
      <c r="K51" s="47">
        <f>IF(ISBLANK(VLOOKUP(A51,Extract_MS_ETF_01022026!A:BR,24,FALSE)),"",VLOOKUP(A51,Extract_MS_ETF_01022026!A:BR,24,FALSE)/100)</f>
        <v>0.32619999999999999</v>
      </c>
      <c r="L51" s="47">
        <f>IF(ISBLANK(VLOOKUP(A51,Extract_MS_ETF_01022026!A:BR,25,FALSE)),"",VLOOKUP(A51,Extract_MS_ETF_01022026!A:BR,25,FALSE)/100)</f>
        <v>-0.27929999999999999</v>
      </c>
      <c r="M51" s="48">
        <f>IF(ISBLANK(VLOOKUP(A51,Extract_MS_ETF_01022026!A:BR,20,FALSE)),"",VLOOKUP(A51,Extract_MS_ETF_01022026!A:BR,20,FALSE))</f>
        <v>2</v>
      </c>
      <c r="N51" s="49" t="str">
        <f>IF(ISBLANK(VLOOKUP(A51,Extract_MS_ETF_01022026!A:BR,31,FALSE)),"",VLOOKUP(A51,Extract_MS_ETF_01022026!A:BR,31,FALSE)/100)</f>
        <v/>
      </c>
      <c r="O51" s="49" t="str">
        <f>IF(ISBLANK(VLOOKUP(A51,Extract_MS_ETF_01022026!A:BR,32,FALSE)),"",VLOOKUP(A51,Extract_MS_ETF_01022026!A:BR,32,FALSE)/100)</f>
        <v/>
      </c>
      <c r="P51" s="50">
        <f>VLOOKUP(A51,Extract_MS_ETF_01022026!A:BR,13,FALSE)</f>
        <v>5</v>
      </c>
      <c r="Q51" s="50" t="str">
        <f>IF(VLOOKUP(A51,Extract_MS_ETF_01022026!A:BR,38,FALSE)="not stated","Article 6",VLOOKUP(A51,Extract_MS_ETF_01022026!A:BR,38,FALSE))</f>
        <v>Article 6</v>
      </c>
      <c r="R51" s="51">
        <f>VLOOKUP(A51,Extract_MS_ETF_01022026!A:BR,14,FALSE)</f>
        <v>0.2</v>
      </c>
      <c r="S51" s="51" t="str">
        <f t="shared" si="1"/>
        <v>Inférieur ou égal à 0,20%</v>
      </c>
      <c r="T51" s="52" t="str">
        <f>_xlfn.XLOOKUP(A51,AUTRES!A:A,AUTRES!E:E)</f>
        <v>Synthétique</v>
      </c>
      <c r="U51" s="52" t="str">
        <f>_xlfn.XLOOKUP(A51,AUTRES!A:A,AUTRES!F:F)</f>
        <v>Sectorielle</v>
      </c>
      <c r="V51" s="52" t="str">
        <f>_xlfn.XLOOKUP(A51,AUTRES!A:A,AUTRES!G:G)</f>
        <v>Technologie</v>
      </c>
      <c r="W51" s="52" t="str">
        <f>VLOOKUP(A51,Extract_MS_ETF_01022026!A:BR,41,FALSE)</f>
        <v>STOXX Europe 600 Technology NR EUR</v>
      </c>
      <c r="X51" s="53">
        <f>VLOOKUP(A51,Extract_MS_ETF_01022026!A:BR,18,FALSE)</f>
        <v>190135666</v>
      </c>
    </row>
    <row r="52" spans="1:24" x14ac:dyDescent="0.3">
      <c r="A52" s="12" t="s">
        <v>56</v>
      </c>
      <c r="B52" s="12" t="str">
        <f>_xlfn.XLOOKUP(A52,AUTRES!A:A,AUTRES!B:B)</f>
        <v>Actions</v>
      </c>
      <c r="C52" s="12" t="str">
        <f>_xlfn.XLOOKUP(A52,AUTRES!A:A,AUTRES!C:C)</f>
        <v>Chine</v>
      </c>
      <c r="D52" s="12" t="str">
        <f>VLOOKUP(A52,Extract_MS_ETF_01022026!A:BR,7,FALSE)</f>
        <v>Euro</v>
      </c>
      <c r="E52" s="12" t="str">
        <f>VLOOKUP(A52,Extract_MS_ETF_01022026!A:BR,10,FALSE)</f>
        <v>Europe ETF  - Actions Secteur Technologies</v>
      </c>
      <c r="F52" s="12" t="str">
        <f>VLOOKUP(A52,'Libllé ETF explicit'!A:B,2,FALSE)</f>
        <v>Amundi MSCI China Tech ESG Screened UCITS ETF EUR Acc</v>
      </c>
      <c r="G52" s="54" t="str">
        <f>_xlfn.XLOOKUP(A52,AUTRES!A:A,AUTRES!D:D)</f>
        <v>Amundi</v>
      </c>
      <c r="H52" s="47">
        <f>IF(ISBLANK(VLOOKUP(A52,Extract_MS_ETF_01022026!A:BR,21,FALSE)),"",VLOOKUP(A52,Extract_MS_ETF_01022026!A:BR,21,FALSE)/100)</f>
        <v>2.0099999999999996E-2</v>
      </c>
      <c r="I52" s="47">
        <f>IF(ISBLANK(VLOOKUP(A52,Extract_MS_ETF_01022026!A:BR,22,FALSE)),"",VLOOKUP(A52,Extract_MS_ETF_01022026!A:BR,22,FALSE)/100)</f>
        <v>0.22210000000000002</v>
      </c>
      <c r="J52" s="47">
        <f>IF(ISBLANK(VLOOKUP(A52,Extract_MS_ETF_01022026!A:BR,23,FALSE)),"",VLOOKUP(A52,Extract_MS_ETF_01022026!A:BR,23,FALSE)/100)</f>
        <v>8.6999999999999994E-2</v>
      </c>
      <c r="K52" s="47">
        <f>IF(ISBLANK(VLOOKUP(A52,Extract_MS_ETF_01022026!A:BR,24,FALSE)),"",VLOOKUP(A52,Extract_MS_ETF_01022026!A:BR,24,FALSE)/100)</f>
        <v>-0.14180000000000001</v>
      </c>
      <c r="L52" s="47">
        <f>IF(ISBLANK(VLOOKUP(A52,Extract_MS_ETF_01022026!A:BR,25,FALSE)),"",VLOOKUP(A52,Extract_MS_ETF_01022026!A:BR,25,FALSE)/100)</f>
        <v>-2.9300000000000003E-2</v>
      </c>
      <c r="M52" s="48" t="str">
        <f>IF(ISBLANK(VLOOKUP(A52,Extract_MS_ETF_01022026!A:BR,20,FALSE)),"",VLOOKUP(A52,Extract_MS_ETF_01022026!A:BR,20,FALSE))</f>
        <v/>
      </c>
      <c r="N52" s="49">
        <f>IF(ISBLANK(VLOOKUP(A52,Extract_MS_ETF_01022026!A:BR,31,FALSE)),"",VLOOKUP(A52,Extract_MS_ETF_01022026!A:BR,31,FALSE)/100)</f>
        <v>2.75E-2</v>
      </c>
      <c r="O52" s="49">
        <f>IF(ISBLANK(VLOOKUP(A52,Extract_MS_ETF_01022026!A:BR,32,FALSE)),"",VLOOKUP(A52,Extract_MS_ETF_01022026!A:BR,32,FALSE)/100)</f>
        <v>2.75E-2</v>
      </c>
      <c r="P52" s="50">
        <f>VLOOKUP(A52,Extract_MS_ETF_01022026!A:BR,13,FALSE)</f>
        <v>5</v>
      </c>
      <c r="Q52" s="50" t="str">
        <f>IF(VLOOKUP(A52,Extract_MS_ETF_01022026!A:BR,38,FALSE)="not stated","Article 6",VLOOKUP(A52,Extract_MS_ETF_01022026!A:BR,38,FALSE))</f>
        <v>Article 8</v>
      </c>
      <c r="R52" s="51">
        <f>VLOOKUP(A52,Extract_MS_ETF_01022026!A:BR,14,FALSE)</f>
        <v>0.55000000000000004</v>
      </c>
      <c r="S52" s="51" t="str">
        <f t="shared" si="1"/>
        <v>Supérieur à 0,40%</v>
      </c>
      <c r="T52" s="52" t="str">
        <f>_xlfn.XLOOKUP(A52,AUTRES!A:A,AUTRES!E:E)</f>
        <v>Physique</v>
      </c>
      <c r="U52" s="52" t="str">
        <f>_xlfn.XLOOKUP(A52,AUTRES!A:A,AUTRES!F:F)</f>
        <v>Sectorielle</v>
      </c>
      <c r="V52" s="52" t="str">
        <f>_xlfn.XLOOKUP(A52,AUTRES!A:A,AUTRES!G:G)</f>
        <v>Technologie</v>
      </c>
      <c r="W52" s="52" t="str">
        <f>VLOOKUP(A52,Extract_MS_ETF_01022026!A:BR,41,FALSE)</f>
        <v>MSCI China Tch IMIAlSrSkConESGFil NR USD</v>
      </c>
      <c r="X52" s="53">
        <f>VLOOKUP(A52,Extract_MS_ETF_01022026!A:BR,18,FALSE)</f>
        <v>178428466</v>
      </c>
    </row>
    <row r="53" spans="1:24" x14ac:dyDescent="0.3">
      <c r="A53" s="12" t="s">
        <v>145</v>
      </c>
      <c r="B53" s="12" t="str">
        <f>_xlfn.XLOOKUP(A53,AUTRES!A:A,AUTRES!B:B)</f>
        <v>Actions</v>
      </c>
      <c r="C53" s="12" t="str">
        <f>_xlfn.XLOOKUP(A53,AUTRES!A:A,AUTRES!C:C)</f>
        <v>Monde</v>
      </c>
      <c r="D53" s="12" t="str">
        <f>VLOOKUP(A53,Extract_MS_ETF_01022026!A:BR,7,FALSE)</f>
        <v>Euro</v>
      </c>
      <c r="E53" s="12" t="str">
        <f>VLOOKUP(A53,Extract_MS_ETF_01022026!A:BR,10,FALSE)</f>
        <v>Europe ETF  - Actions Secteur Technologies</v>
      </c>
      <c r="F53" s="12" t="str">
        <f>VLOOKUP(A53,'Libllé ETF explicit'!A:B,2,FALSE)</f>
        <v>Amundi MSCI World Information Technology UCITS ETF EUR Acc</v>
      </c>
      <c r="G53" s="54" t="str">
        <f>_xlfn.XLOOKUP(A53,AUTRES!A:A,AUTRES!D:D)</f>
        <v>Amundi</v>
      </c>
      <c r="H53" s="47">
        <f>IF(ISBLANK(VLOOKUP(A53,Extract_MS_ETF_01022026!A:BR,21,FALSE)),"",VLOOKUP(A53,Extract_MS_ETF_01022026!A:BR,21,FALSE)/100)</f>
        <v>-2.7300000000000001E-2</v>
      </c>
      <c r="I53" s="47">
        <f>IF(ISBLANK(VLOOKUP(A53,Extract_MS_ETF_01022026!A:BR,22,FALSE)),"",VLOOKUP(A53,Extract_MS_ETF_01022026!A:BR,22,FALSE)/100)</f>
        <v>8.4600000000000009E-2</v>
      </c>
      <c r="J53" s="47">
        <f>IF(ISBLANK(VLOOKUP(A53,Extract_MS_ETF_01022026!A:BR,23,FALSE)),"",VLOOKUP(A53,Extract_MS_ETF_01022026!A:BR,23,FALSE)/100)</f>
        <v>0.41200000000000003</v>
      </c>
      <c r="K53" s="47">
        <f>IF(ISBLANK(VLOOKUP(A53,Extract_MS_ETF_01022026!A:BR,24,FALSE)),"",VLOOKUP(A53,Extract_MS_ETF_01022026!A:BR,24,FALSE)/100)</f>
        <v>0.47520000000000001</v>
      </c>
      <c r="L53" s="47">
        <f>IF(ISBLANK(VLOOKUP(A53,Extract_MS_ETF_01022026!A:BR,25,FALSE)),"",VLOOKUP(A53,Extract_MS_ETF_01022026!A:BR,25,FALSE)/100)</f>
        <v>-0.26530000000000004</v>
      </c>
      <c r="M53" s="48">
        <f>IF(ISBLANK(VLOOKUP(A53,Extract_MS_ETF_01022026!A:BR,20,FALSE)),"",VLOOKUP(A53,Extract_MS_ETF_01022026!A:BR,20,FALSE))</f>
        <v>5</v>
      </c>
      <c r="N53" s="49">
        <f>IF(ISBLANK(VLOOKUP(A53,Extract_MS_ETF_01022026!A:BR,31,FALSE)),"",VLOOKUP(A53,Extract_MS_ETF_01022026!A:BR,31,FALSE)/100)</f>
        <v>0.27350000000000002</v>
      </c>
      <c r="O53" s="49">
        <f>IF(ISBLANK(VLOOKUP(A53,Extract_MS_ETF_01022026!A:BR,32,FALSE)),"",VLOOKUP(A53,Extract_MS_ETF_01022026!A:BR,32,FALSE)/100)</f>
        <v>0.17670000000000002</v>
      </c>
      <c r="P53" s="50">
        <f>VLOOKUP(A53,Extract_MS_ETF_01022026!A:BR,13,FALSE)</f>
        <v>5</v>
      </c>
      <c r="Q53" s="50" t="str">
        <f>IF(VLOOKUP(A53,Extract_MS_ETF_01022026!A:BR,38,FALSE)="not stated","Article 6",VLOOKUP(A53,Extract_MS_ETF_01022026!A:BR,38,FALSE))</f>
        <v>Article 6</v>
      </c>
      <c r="R53" s="51">
        <f>VLOOKUP(A53,Extract_MS_ETF_01022026!A:BR,14,FALSE)</f>
        <v>0.3</v>
      </c>
      <c r="S53" s="51" t="str">
        <f t="shared" si="1"/>
        <v>Compris entre 0,20% et 0,40%</v>
      </c>
      <c r="T53" s="52" t="str">
        <f>_xlfn.XLOOKUP(A53,AUTRES!A:A,AUTRES!E:E)</f>
        <v>Synthétique</v>
      </c>
      <c r="U53" s="52" t="str">
        <f>_xlfn.XLOOKUP(A53,AUTRES!A:A,AUTRES!F:F)</f>
        <v>Sectorielle</v>
      </c>
      <c r="V53" s="52" t="str">
        <f>_xlfn.XLOOKUP(A53,AUTRES!A:A,AUTRES!G:G)</f>
        <v>Technologie</v>
      </c>
      <c r="W53" s="52" t="str">
        <f>VLOOKUP(A53,Extract_MS_ETF_01022026!A:BR,41,FALSE)</f>
        <v>MSCI World/Information Tech NR USD</v>
      </c>
      <c r="X53" s="53">
        <f>VLOOKUP(A53,Extract_MS_ETF_01022026!A:BR,18,FALSE)</f>
        <v>2512243112</v>
      </c>
    </row>
    <row r="54" spans="1:24" x14ac:dyDescent="0.3">
      <c r="A54" s="12" t="s">
        <v>122</v>
      </c>
      <c r="B54" s="12" t="str">
        <f>_xlfn.XLOOKUP(A54,AUTRES!A:A,AUTRES!B:B)</f>
        <v>Actions</v>
      </c>
      <c r="C54" s="12" t="str">
        <f>_xlfn.XLOOKUP(A54,AUTRES!A:A,AUTRES!C:C)</f>
        <v>Monde</v>
      </c>
      <c r="D54" s="12" t="str">
        <f>VLOOKUP(A54,Extract_MS_ETF_01022026!A:BR,7,FALSE)</f>
        <v>Dollar américain</v>
      </c>
      <c r="E54" s="12" t="str">
        <f>VLOOKUP(A54,Extract_MS_ETF_01022026!A:BR,10,FALSE)</f>
        <v>Europe ETF  - Actions Secteur Technologies</v>
      </c>
      <c r="F54" s="12" t="str">
        <f>VLOOKUP(A54,'Libllé ETF explicit'!A:B,2,FALSE)</f>
        <v>iShares Digital Security UCITS ETF USD Acc</v>
      </c>
      <c r="G54" s="54" t="str">
        <f>_xlfn.XLOOKUP(A54,AUTRES!A:A,AUTRES!D:D)</f>
        <v>BlackRock</v>
      </c>
      <c r="H54" s="47">
        <f>IF(ISBLANK(VLOOKUP(A54,Extract_MS_ETF_01022026!A:BR,21,FALSE)),"",VLOOKUP(A54,Extract_MS_ETF_01022026!A:BR,21,FALSE)/100)</f>
        <v>-3.2300000000000002E-2</v>
      </c>
      <c r="I54" s="47">
        <f>IF(ISBLANK(VLOOKUP(A54,Extract_MS_ETF_01022026!A:BR,22,FALSE)),"",VLOOKUP(A54,Extract_MS_ETF_01022026!A:BR,22,FALSE)/100)</f>
        <v>0.11470000000000001</v>
      </c>
      <c r="J54" s="47">
        <f>IF(ISBLANK(VLOOKUP(A54,Extract_MS_ETF_01022026!A:BR,23,FALSE)),"",VLOOKUP(A54,Extract_MS_ETF_01022026!A:BR,23,FALSE)/100)</f>
        <v>0.1646</v>
      </c>
      <c r="K54" s="47">
        <f>IF(ISBLANK(VLOOKUP(A54,Extract_MS_ETF_01022026!A:BR,24,FALSE)),"",VLOOKUP(A54,Extract_MS_ETF_01022026!A:BR,24,FALSE)/100)</f>
        <v>0.32539999999999997</v>
      </c>
      <c r="L54" s="47">
        <f>IF(ISBLANK(VLOOKUP(A54,Extract_MS_ETF_01022026!A:BR,25,FALSE)),"",VLOOKUP(A54,Extract_MS_ETF_01022026!A:BR,25,FALSE)/100)</f>
        <v>-0.28559999999999997</v>
      </c>
      <c r="M54" s="48">
        <f>IF(ISBLANK(VLOOKUP(A54,Extract_MS_ETF_01022026!A:BR,20,FALSE)),"",VLOOKUP(A54,Extract_MS_ETF_01022026!A:BR,20,FALSE))</f>
        <v>3</v>
      </c>
      <c r="N54" s="49">
        <f>IF(ISBLANK(VLOOKUP(A54,Extract_MS_ETF_01022026!A:BR,31,FALSE)),"",VLOOKUP(A54,Extract_MS_ETF_01022026!A:BR,31,FALSE)/100)</f>
        <v>0.16489999999999999</v>
      </c>
      <c r="O54" s="49">
        <f>IF(ISBLANK(VLOOKUP(A54,Extract_MS_ETF_01022026!A:BR,32,FALSE)),"",VLOOKUP(A54,Extract_MS_ETF_01022026!A:BR,32,FALSE)/100)</f>
        <v>6.25E-2</v>
      </c>
      <c r="P54" s="50">
        <f>VLOOKUP(A54,Extract_MS_ETF_01022026!A:BR,13,FALSE)</f>
        <v>4</v>
      </c>
      <c r="Q54" s="50" t="str">
        <f>IF(VLOOKUP(A54,Extract_MS_ETF_01022026!A:BR,38,FALSE)="not stated","Article 6",VLOOKUP(A54,Extract_MS_ETF_01022026!A:BR,38,FALSE))</f>
        <v>Article 8</v>
      </c>
      <c r="R54" s="51">
        <f>VLOOKUP(A54,Extract_MS_ETF_01022026!A:BR,14,FALSE)</f>
        <v>0.4</v>
      </c>
      <c r="S54" s="51" t="str">
        <f t="shared" si="1"/>
        <v>Compris entre 0,20% et 0,40%</v>
      </c>
      <c r="T54" s="52" t="str">
        <f>_xlfn.XLOOKUP(A54,AUTRES!A:A,AUTRES!E:E)</f>
        <v>Physique (échantillonage)</v>
      </c>
      <c r="U54" s="52" t="str">
        <f>_xlfn.XLOOKUP(A54,AUTRES!A:A,AUTRES!F:F)</f>
        <v>Thématique</v>
      </c>
      <c r="V54" s="52" t="str">
        <f>_xlfn.XLOOKUP(A54,AUTRES!A:A,AUTRES!G:G)</f>
        <v>Cyber Sécurité</v>
      </c>
      <c r="W54" s="52" t="str">
        <f>VLOOKUP(A54,Extract_MS_ETF_01022026!A:BR,41,FALSE)</f>
        <v>STOXX Global Digital Security NR USD</v>
      </c>
      <c r="X54" s="53">
        <f>VLOOKUP(A54,Extract_MS_ETF_01022026!A:BR,18,FALSE)</f>
        <v>1724647137</v>
      </c>
    </row>
    <row r="55" spans="1:24" x14ac:dyDescent="0.3">
      <c r="A55" s="12" t="s">
        <v>138</v>
      </c>
      <c r="B55" s="12" t="str">
        <f>_xlfn.XLOOKUP(A55,AUTRES!A:A,AUTRES!B:B)</f>
        <v>Actions</v>
      </c>
      <c r="C55" s="12" t="str">
        <f>_xlfn.XLOOKUP(A55,AUTRES!A:A,AUTRES!C:C)</f>
        <v>Monde</v>
      </c>
      <c r="D55" s="12" t="str">
        <f>VLOOKUP(A55,Extract_MS_ETF_01022026!A:BR,7,FALSE)</f>
        <v>Dollar américain</v>
      </c>
      <c r="E55" s="12" t="str">
        <f>VLOOKUP(A55,Extract_MS_ETF_01022026!A:BR,10,FALSE)</f>
        <v>Europe ETF  - Actions Secteur Technologies</v>
      </c>
      <c r="F55" s="12" t="str">
        <f>VLOOKUP(A55,'Libllé ETF explicit'!A:B,2,FALSE)</f>
        <v>iShares Digitalisation UCITS ETF USD Acc</v>
      </c>
      <c r="G55" s="54" t="str">
        <f>_xlfn.XLOOKUP(A55,AUTRES!A:A,AUTRES!D:D)</f>
        <v>BlackRock</v>
      </c>
      <c r="H55" s="47">
        <f>IF(ISBLANK(VLOOKUP(A55,Extract_MS_ETF_01022026!A:BR,21,FALSE)),"",VLOOKUP(A55,Extract_MS_ETF_01022026!A:BR,21,FALSE)/100)</f>
        <v>-4.2300000000000004E-2</v>
      </c>
      <c r="I55" s="47">
        <f>IF(ISBLANK(VLOOKUP(A55,Extract_MS_ETF_01022026!A:BR,22,FALSE)),"",VLOOKUP(A55,Extract_MS_ETF_01022026!A:BR,22,FALSE)/100)</f>
        <v>4.6799999999999994E-2</v>
      </c>
      <c r="J55" s="47">
        <f>IF(ISBLANK(VLOOKUP(A55,Extract_MS_ETF_01022026!A:BR,23,FALSE)),"",VLOOKUP(A55,Extract_MS_ETF_01022026!A:BR,23,FALSE)/100)</f>
        <v>0.2198</v>
      </c>
      <c r="K55" s="47">
        <f>IF(ISBLANK(VLOOKUP(A55,Extract_MS_ETF_01022026!A:BR,24,FALSE)),"",VLOOKUP(A55,Extract_MS_ETF_01022026!A:BR,24,FALSE)/100)</f>
        <v>0.31530000000000002</v>
      </c>
      <c r="L55" s="47">
        <f>IF(ISBLANK(VLOOKUP(A55,Extract_MS_ETF_01022026!A:BR,25,FALSE)),"",VLOOKUP(A55,Extract_MS_ETF_01022026!A:BR,25,FALSE)/100)</f>
        <v>-0.3594</v>
      </c>
      <c r="M55" s="48">
        <f>IF(ISBLANK(VLOOKUP(A55,Extract_MS_ETF_01022026!A:BR,20,FALSE)),"",VLOOKUP(A55,Extract_MS_ETF_01022026!A:BR,20,FALSE))</f>
        <v>2</v>
      </c>
      <c r="N55" s="49">
        <f>IF(ISBLANK(VLOOKUP(A55,Extract_MS_ETF_01022026!A:BR,31,FALSE)),"",VLOOKUP(A55,Extract_MS_ETF_01022026!A:BR,31,FALSE)/100)</f>
        <v>0.12659999999999999</v>
      </c>
      <c r="O55" s="49">
        <f>IF(ISBLANK(VLOOKUP(A55,Extract_MS_ETF_01022026!A:BR,32,FALSE)),"",VLOOKUP(A55,Extract_MS_ETF_01022026!A:BR,32,FALSE)/100)</f>
        <v>9.0000000000000011E-3</v>
      </c>
      <c r="P55" s="50">
        <f>VLOOKUP(A55,Extract_MS_ETF_01022026!A:BR,13,FALSE)</f>
        <v>5</v>
      </c>
      <c r="Q55" s="50" t="str">
        <f>IF(VLOOKUP(A55,Extract_MS_ETF_01022026!A:BR,38,FALSE)="not stated","Article 6",VLOOKUP(A55,Extract_MS_ETF_01022026!A:BR,38,FALSE))</f>
        <v>Article 8</v>
      </c>
      <c r="R55" s="51">
        <f>VLOOKUP(A55,Extract_MS_ETF_01022026!A:BR,14,FALSE)</f>
        <v>0.4</v>
      </c>
      <c r="S55" s="51" t="str">
        <f t="shared" si="1"/>
        <v>Compris entre 0,20% et 0,40%</v>
      </c>
      <c r="T55" s="52" t="str">
        <f>_xlfn.XLOOKUP(A55,AUTRES!A:A,AUTRES!E:E)</f>
        <v>Physique (échantillonage)</v>
      </c>
      <c r="U55" s="52" t="str">
        <f>_xlfn.XLOOKUP(A55,AUTRES!A:A,AUTRES!F:F)</f>
        <v>Thématique</v>
      </c>
      <c r="V55" s="52" t="str">
        <f>_xlfn.XLOOKUP(A55,AUTRES!A:A,AUTRES!G:G)</f>
        <v>Digital</v>
      </c>
      <c r="W55" s="52" t="str">
        <f>VLOOKUP(A55,Extract_MS_ETF_01022026!A:BR,41,FALSE)</f>
        <v>STOXX Global Digitalisation TR USD</v>
      </c>
      <c r="X55" s="53">
        <f>VLOOKUP(A55,Extract_MS_ETF_01022026!A:BR,18,FALSE)</f>
        <v>757464819</v>
      </c>
    </row>
    <row r="56" spans="1:24" x14ac:dyDescent="0.3">
      <c r="A56" s="12" t="s">
        <v>60</v>
      </c>
      <c r="B56" s="12" t="str">
        <f>_xlfn.XLOOKUP(A56,AUTRES!A:A,AUTRES!B:B)</f>
        <v>Actions</v>
      </c>
      <c r="C56" s="12" t="str">
        <f>_xlfn.XLOOKUP(A56,AUTRES!A:A,AUTRES!C:C)</f>
        <v>Monde</v>
      </c>
      <c r="D56" s="12" t="str">
        <f>VLOOKUP(A56,Extract_MS_ETF_01022026!A:BR,7,FALSE)</f>
        <v>Dollar américain</v>
      </c>
      <c r="E56" s="12" t="str">
        <f>VLOOKUP(A56,Extract_MS_ETF_01022026!A:BR,10,FALSE)</f>
        <v>Europe ETF  - Actions Secteur Technologies</v>
      </c>
      <c r="F56" s="12" t="str">
        <f>VLOOKUP(A56,'Libllé ETF explicit'!A:B,2,FALSE)</f>
        <v>Amundi MSCI Digital Economy ESG Screened UCITS ETF Acc</v>
      </c>
      <c r="G56" s="54" t="str">
        <f>_xlfn.XLOOKUP(A56,AUTRES!A:A,AUTRES!D:D)</f>
        <v>Amundi</v>
      </c>
      <c r="H56" s="47">
        <f>IF(ISBLANK(VLOOKUP(A56,Extract_MS_ETF_01022026!A:BR,21,FALSE)),"",VLOOKUP(A56,Extract_MS_ETF_01022026!A:BR,21,FALSE)/100)</f>
        <v>-2.0299999999999999E-2</v>
      </c>
      <c r="I56" s="47">
        <f>IF(ISBLANK(VLOOKUP(A56,Extract_MS_ETF_01022026!A:BR,22,FALSE)),"",VLOOKUP(A56,Extract_MS_ETF_01022026!A:BR,22,FALSE)/100)</f>
        <v>0.1845</v>
      </c>
      <c r="J56" s="47">
        <f>IF(ISBLANK(VLOOKUP(A56,Extract_MS_ETF_01022026!A:BR,23,FALSE)),"",VLOOKUP(A56,Extract_MS_ETF_01022026!A:BR,23,FALSE)/100)</f>
        <v>0.25019999999999998</v>
      </c>
      <c r="K56" s="47">
        <f>IF(ISBLANK(VLOOKUP(A56,Extract_MS_ETF_01022026!A:BR,24,FALSE)),"",VLOOKUP(A56,Extract_MS_ETF_01022026!A:BR,24,FALSE)/100)</f>
        <v>0.3553</v>
      </c>
      <c r="L56" s="47">
        <f>IF(ISBLANK(VLOOKUP(A56,Extract_MS_ETF_01022026!A:BR,25,FALSE)),"",VLOOKUP(A56,Extract_MS_ETF_01022026!A:BR,25,FALSE)/100)</f>
        <v>-0.3831</v>
      </c>
      <c r="M56" s="48">
        <f>IF(ISBLANK(VLOOKUP(A56,Extract_MS_ETF_01022026!A:BR,20,FALSE)),"",VLOOKUP(A56,Extract_MS_ETF_01022026!A:BR,20,FALSE))</f>
        <v>3</v>
      </c>
      <c r="N56" s="49" t="str">
        <f>IF(ISBLANK(VLOOKUP(A56,Extract_MS_ETF_01022026!A:BR,31,FALSE)),"",VLOOKUP(A56,Extract_MS_ETF_01022026!A:BR,31,FALSE)/100)</f>
        <v/>
      </c>
      <c r="O56" s="49" t="str">
        <f>IF(ISBLANK(VLOOKUP(A56,Extract_MS_ETF_01022026!A:BR,32,FALSE)),"",VLOOKUP(A56,Extract_MS_ETF_01022026!A:BR,32,FALSE)/100)</f>
        <v/>
      </c>
      <c r="P56" s="50">
        <f>VLOOKUP(A56,Extract_MS_ETF_01022026!A:BR,13,FALSE)</f>
        <v>5</v>
      </c>
      <c r="Q56" s="50" t="str">
        <f>IF(VLOOKUP(A56,Extract_MS_ETF_01022026!A:BR,38,FALSE)="not stated","Article 6",VLOOKUP(A56,Extract_MS_ETF_01022026!A:BR,38,FALSE))</f>
        <v>Article 8</v>
      </c>
      <c r="R56" s="51">
        <f>VLOOKUP(A56,Extract_MS_ETF_01022026!A:BR,14,FALSE)</f>
        <v>0.35</v>
      </c>
      <c r="S56" s="51" t="str">
        <f t="shared" si="1"/>
        <v>Compris entre 0,20% et 0,40%</v>
      </c>
      <c r="T56" s="52" t="str">
        <f>_xlfn.XLOOKUP(A56,AUTRES!A:A,AUTRES!E:E)</f>
        <v>Physique</v>
      </c>
      <c r="U56" s="52" t="str">
        <f>_xlfn.XLOOKUP(A56,AUTRES!A:A,AUTRES!F:F)</f>
        <v>Thématique</v>
      </c>
      <c r="V56" s="52" t="str">
        <f>_xlfn.XLOOKUP(A56,AUTRES!A:A,AUTRES!G:G)</f>
        <v>Digital</v>
      </c>
      <c r="W56" s="52" t="str">
        <f>VLOOKUP(A56,Extract_MS_ETF_01022026!A:BR,41,FALSE)</f>
        <v>MSCI ACWI IMI D E &amp; Meta Fil NR USD</v>
      </c>
      <c r="X56" s="53">
        <f>VLOOKUP(A56,Extract_MS_ETF_01022026!A:BR,18,FALSE)</f>
        <v>149643961</v>
      </c>
    </row>
    <row r="57" spans="1:24" x14ac:dyDescent="0.3">
      <c r="A57" s="12" t="s">
        <v>67</v>
      </c>
      <c r="B57" s="12" t="str">
        <f>_xlfn.XLOOKUP(A57,AUTRES!A:A,AUTRES!B:B)</f>
        <v>Actions</v>
      </c>
      <c r="C57" s="12" t="str">
        <f>_xlfn.XLOOKUP(A57,AUTRES!A:A,AUTRES!C:C)</f>
        <v>Monde</v>
      </c>
      <c r="D57" s="12" t="str">
        <f>VLOOKUP(A57,Extract_MS_ETF_01022026!A:BR,7,FALSE)</f>
        <v>Euro</v>
      </c>
      <c r="E57" s="12" t="str">
        <f>VLOOKUP(A57,Extract_MS_ETF_01022026!A:BR,10,FALSE)</f>
        <v>Europe ETF  - Actions Secteur Eau</v>
      </c>
      <c r="F57" s="12" t="str">
        <f>VLOOKUP(A57,'Libllé ETF explicit'!A:B,2,FALSE)</f>
        <v>Amundi MSCI Water ESG Screened UCITS ETF Dist</v>
      </c>
      <c r="G57" s="54" t="str">
        <f>_xlfn.XLOOKUP(A57,AUTRES!A:A,AUTRES!D:D)</f>
        <v>Amundi</v>
      </c>
      <c r="H57" s="47">
        <f>IF(ISBLANK(VLOOKUP(A57,Extract_MS_ETF_01022026!A:BR,21,FALSE)),"",VLOOKUP(A57,Extract_MS_ETF_01022026!A:BR,21,FALSE)/100)</f>
        <v>3.3599999999999998E-2</v>
      </c>
      <c r="I57" s="47">
        <f>IF(ISBLANK(VLOOKUP(A57,Extract_MS_ETF_01022026!A:BR,22,FALSE)),"",VLOOKUP(A57,Extract_MS_ETF_01022026!A:BR,22,FALSE)/100)</f>
        <v>-7.1999999999999998E-3</v>
      </c>
      <c r="J57" s="47">
        <f>IF(ISBLANK(VLOOKUP(A57,Extract_MS_ETF_01022026!A:BR,23,FALSE)),"",VLOOKUP(A57,Extract_MS_ETF_01022026!A:BR,23,FALSE)/100)</f>
        <v>0.11689999999999999</v>
      </c>
      <c r="K57" s="47">
        <f>IF(ISBLANK(VLOOKUP(A57,Extract_MS_ETF_01022026!A:BR,24,FALSE)),"",VLOOKUP(A57,Extract_MS_ETF_01022026!A:BR,24,FALSE)/100)</f>
        <v>0.1812</v>
      </c>
      <c r="L57" s="47">
        <f>IF(ISBLANK(VLOOKUP(A57,Extract_MS_ETF_01022026!A:BR,25,FALSE)),"",VLOOKUP(A57,Extract_MS_ETF_01022026!A:BR,25,FALSE)/100)</f>
        <v>-0.1734</v>
      </c>
      <c r="M57" s="48">
        <f>IF(ISBLANK(VLOOKUP(A57,Extract_MS_ETF_01022026!A:BR,20,FALSE)),"",VLOOKUP(A57,Extract_MS_ETF_01022026!A:BR,20,FALSE))</f>
        <v>3</v>
      </c>
      <c r="N57" s="49">
        <f>IF(ISBLANK(VLOOKUP(A57,Extract_MS_ETF_01022026!A:BR,31,FALSE)),"",VLOOKUP(A57,Extract_MS_ETF_01022026!A:BR,31,FALSE)/100)</f>
        <v>9.3900000000000011E-2</v>
      </c>
      <c r="O57" s="49">
        <f>IF(ISBLANK(VLOOKUP(A57,Extract_MS_ETF_01022026!A:BR,32,FALSE)),"",VLOOKUP(A57,Extract_MS_ETF_01022026!A:BR,32,FALSE)/100)</f>
        <v>8.14E-2</v>
      </c>
      <c r="P57" s="50">
        <f>VLOOKUP(A57,Extract_MS_ETF_01022026!A:BR,13,FALSE)</f>
        <v>4</v>
      </c>
      <c r="Q57" s="50" t="str">
        <f>IF(VLOOKUP(A57,Extract_MS_ETF_01022026!A:BR,38,FALSE)="not stated","Article 6",VLOOKUP(A57,Extract_MS_ETF_01022026!A:BR,38,FALSE))</f>
        <v>Article 8</v>
      </c>
      <c r="R57" s="51">
        <f>VLOOKUP(A57,Extract_MS_ETF_01022026!A:BR,14,FALSE)</f>
        <v>0.6</v>
      </c>
      <c r="S57" s="51" t="str">
        <f t="shared" si="1"/>
        <v>Supérieur à 0,40%</v>
      </c>
      <c r="T57" s="52" t="str">
        <f>_xlfn.XLOOKUP(A57,AUTRES!A:A,AUTRES!E:E)</f>
        <v>Physique</v>
      </c>
      <c r="U57" s="52" t="str">
        <f>_xlfn.XLOOKUP(A57,AUTRES!A:A,AUTRES!F:F)</f>
        <v>Thématique</v>
      </c>
      <c r="V57" s="52" t="str">
        <f>_xlfn.XLOOKUP(A57,AUTRES!A:A,AUTRES!G:G)</f>
        <v>Eau</v>
      </c>
      <c r="W57" s="52" t="str">
        <f>VLOOKUP(A57,Extract_MS_ETF_01022026!A:BR,41,FALSE)</f>
        <v>MSCI ACWI IMI Water ESG Filtered NR USD</v>
      </c>
      <c r="X57" s="53">
        <f>VLOOKUP(A57,Extract_MS_ETF_01022026!A:BR,18,FALSE)</f>
        <v>1650057355</v>
      </c>
    </row>
    <row r="58" spans="1:24" x14ac:dyDescent="0.3">
      <c r="A58" s="12" t="s">
        <v>69</v>
      </c>
      <c r="B58" s="12" t="str">
        <f>_xlfn.XLOOKUP(A58,AUTRES!A:A,AUTRES!B:B)</f>
        <v>Actions</v>
      </c>
      <c r="C58" s="12" t="str">
        <f>_xlfn.XLOOKUP(A58,AUTRES!A:A,AUTRES!C:C)</f>
        <v>Monde</v>
      </c>
      <c r="D58" s="12" t="str">
        <f>VLOOKUP(A58,Extract_MS_ETF_01022026!A:BR,7,FALSE)</f>
        <v>Euro</v>
      </c>
      <c r="E58" s="12" t="str">
        <f>VLOOKUP(A58,Extract_MS_ETF_01022026!A:BR,10,FALSE)</f>
        <v>Europe ETF  - Actions Secteur Energies Alternatives</v>
      </c>
      <c r="F58" s="12" t="str">
        <f>VLOOKUP(A58,'Libllé ETF explicit'!A:B,2,FALSE)</f>
        <v>Amundi MSCI New Energy ESG Screened UCITS ETF Dist</v>
      </c>
      <c r="G58" s="54" t="str">
        <f>_xlfn.XLOOKUP(A58,AUTRES!A:A,AUTRES!D:D)</f>
        <v>Amundi</v>
      </c>
      <c r="H58" s="47">
        <f>IF(ISBLANK(VLOOKUP(A58,Extract_MS_ETF_01022026!A:BR,21,FALSE)),"",VLOOKUP(A58,Extract_MS_ETF_01022026!A:BR,21,FALSE)/100)</f>
        <v>8.3900000000000002E-2</v>
      </c>
      <c r="I58" s="47">
        <f>IF(ISBLANK(VLOOKUP(A58,Extract_MS_ETF_01022026!A:BR,22,FALSE)),"",VLOOKUP(A58,Extract_MS_ETF_01022026!A:BR,22,FALSE)/100)</f>
        <v>0.2863</v>
      </c>
      <c r="J58" s="47">
        <f>IF(ISBLANK(VLOOKUP(A58,Extract_MS_ETF_01022026!A:BR,23,FALSE)),"",VLOOKUP(A58,Extract_MS_ETF_01022026!A:BR,23,FALSE)/100)</f>
        <v>-6.8499999999999991E-2</v>
      </c>
      <c r="K58" s="47">
        <f>IF(ISBLANK(VLOOKUP(A58,Extract_MS_ETF_01022026!A:BR,24,FALSE)),"",VLOOKUP(A58,Extract_MS_ETF_01022026!A:BR,24,FALSE)/100)</f>
        <v>-0.21729999999999999</v>
      </c>
      <c r="L58" s="47">
        <f>IF(ISBLANK(VLOOKUP(A58,Extract_MS_ETF_01022026!A:BR,25,FALSE)),"",VLOOKUP(A58,Extract_MS_ETF_01022026!A:BR,25,FALSE)/100)</f>
        <v>-0.13170000000000001</v>
      </c>
      <c r="M58" s="48">
        <f>IF(ISBLANK(VLOOKUP(A58,Extract_MS_ETF_01022026!A:BR,20,FALSE)),"",VLOOKUP(A58,Extract_MS_ETF_01022026!A:BR,20,FALSE))</f>
        <v>3</v>
      </c>
      <c r="N58" s="49">
        <f>IF(ISBLANK(VLOOKUP(A58,Extract_MS_ETF_01022026!A:BR,31,FALSE)),"",VLOOKUP(A58,Extract_MS_ETF_01022026!A:BR,31,FALSE)/100)</f>
        <v>-1.3300000000000001E-2</v>
      </c>
      <c r="O58" s="49">
        <f>IF(ISBLANK(VLOOKUP(A58,Extract_MS_ETF_01022026!A:BR,32,FALSE)),"",VLOOKUP(A58,Extract_MS_ETF_01022026!A:BR,32,FALSE)/100)</f>
        <v>-2.8999999999999998E-2</v>
      </c>
      <c r="P58" s="50">
        <f>VLOOKUP(A58,Extract_MS_ETF_01022026!A:BR,13,FALSE)</f>
        <v>5</v>
      </c>
      <c r="Q58" s="50" t="str">
        <f>IF(VLOOKUP(A58,Extract_MS_ETF_01022026!A:BR,38,FALSE)="not stated","Article 6",VLOOKUP(A58,Extract_MS_ETF_01022026!A:BR,38,FALSE))</f>
        <v>Article 8</v>
      </c>
      <c r="R58" s="51">
        <f>VLOOKUP(A58,Extract_MS_ETF_01022026!A:BR,14,FALSE)</f>
        <v>0.6</v>
      </c>
      <c r="S58" s="51" t="str">
        <f t="shared" si="1"/>
        <v>Supérieur à 0,40%</v>
      </c>
      <c r="T58" s="52" t="str">
        <f>_xlfn.XLOOKUP(A58,AUTRES!A:A,AUTRES!E:E)</f>
        <v>Physique</v>
      </c>
      <c r="U58" s="52" t="str">
        <f>_xlfn.XLOOKUP(A58,AUTRES!A:A,AUTRES!F:F)</f>
        <v>Thématique</v>
      </c>
      <c r="V58" s="52" t="str">
        <f>_xlfn.XLOOKUP(A58,AUTRES!A:A,AUTRES!G:G)</f>
        <v>Energies alternatives</v>
      </c>
      <c r="W58" s="52" t="str">
        <f>VLOOKUP(A58,Extract_MS_ETF_01022026!A:BR,41,FALSE)</f>
        <v>MSCI ACWI IMI New Energy ESG Filt NR USD</v>
      </c>
      <c r="X58" s="53">
        <f>VLOOKUP(A58,Extract_MS_ETF_01022026!A:BR,18,FALSE)</f>
        <v>805315880</v>
      </c>
    </row>
    <row r="59" spans="1:24" x14ac:dyDescent="0.3">
      <c r="A59" s="12" t="s">
        <v>68</v>
      </c>
      <c r="B59" s="12" t="str">
        <f>_xlfn.XLOOKUP(A59,AUTRES!A:A,AUTRES!B:B)</f>
        <v>Actions</v>
      </c>
      <c r="C59" s="12" t="str">
        <f>_xlfn.XLOOKUP(A59,AUTRES!A:A,AUTRES!C:C)</f>
        <v>Monde</v>
      </c>
      <c r="D59" s="12" t="str">
        <f>VLOOKUP(A59,Extract_MS_ETF_01022026!A:BR,7,FALSE)</f>
        <v>Euro</v>
      </c>
      <c r="E59" s="12" t="str">
        <f>VLOOKUP(A59,Extract_MS_ETF_01022026!A:BR,10,FALSE)</f>
        <v>Europe ETF  - Autres actions</v>
      </c>
      <c r="F59" s="12" t="str">
        <f>VLOOKUP(A59,'Libllé ETF explicit'!A:B,2,FALSE)</f>
        <v>Amundi Global Hydrogen ESG Screened UCITS ETF - Acc</v>
      </c>
      <c r="G59" s="54" t="str">
        <f>_xlfn.XLOOKUP(A59,AUTRES!A:A,AUTRES!D:D)</f>
        <v>Amundi</v>
      </c>
      <c r="H59" s="47">
        <f>IF(ISBLANK(VLOOKUP(A59,Extract_MS_ETF_01022026!A:BR,21,FALSE)),"",VLOOKUP(A59,Extract_MS_ETF_01022026!A:BR,21,FALSE)/100)</f>
        <v>0.1162</v>
      </c>
      <c r="I59" s="47">
        <f>IF(ISBLANK(VLOOKUP(A59,Extract_MS_ETF_01022026!A:BR,22,FALSE)),"",VLOOKUP(A59,Extract_MS_ETF_01022026!A:BR,22,FALSE)/100)</f>
        <v>0.3644</v>
      </c>
      <c r="J59" s="47">
        <f>IF(ISBLANK(VLOOKUP(A59,Extract_MS_ETF_01022026!A:BR,23,FALSE)),"",VLOOKUP(A59,Extract_MS_ETF_01022026!A:BR,23,FALSE)/100)</f>
        <v>0.16010000000000002</v>
      </c>
      <c r="K59" s="47">
        <f>IF(ISBLANK(VLOOKUP(A59,Extract_MS_ETF_01022026!A:BR,24,FALSE)),"",VLOOKUP(A59,Extract_MS_ETF_01022026!A:BR,24,FALSE)/100)</f>
        <v>0.12809999999999999</v>
      </c>
      <c r="L59" s="47">
        <f>IF(ISBLANK(VLOOKUP(A59,Extract_MS_ETF_01022026!A:BR,25,FALSE)),"",VLOOKUP(A59,Extract_MS_ETF_01022026!A:BR,25,FALSE)/100)</f>
        <v>0.36090000000000005</v>
      </c>
      <c r="M59" s="48" t="str">
        <f>IF(ISBLANK(VLOOKUP(A59,Extract_MS_ETF_01022026!A:BR,20,FALSE)),"",VLOOKUP(A59,Extract_MS_ETF_01022026!A:BR,20,FALSE))</f>
        <v/>
      </c>
      <c r="N59" s="49">
        <f>IF(ISBLANK(VLOOKUP(A59,Extract_MS_ETF_01022026!A:BR,31,FALSE)),"",VLOOKUP(A59,Extract_MS_ETF_01022026!A:BR,31,FALSE)/100)</f>
        <v>0.25659999999999999</v>
      </c>
      <c r="O59" s="49">
        <f>IF(ISBLANK(VLOOKUP(A59,Extract_MS_ETF_01022026!A:BR,32,FALSE)),"",VLOOKUP(A59,Extract_MS_ETF_01022026!A:BR,32,FALSE)/100)</f>
        <v>0.2918</v>
      </c>
      <c r="P59" s="50">
        <f>VLOOKUP(A59,Extract_MS_ETF_01022026!A:BR,13,FALSE)</f>
        <v>5</v>
      </c>
      <c r="Q59" s="50" t="str">
        <f>IF(VLOOKUP(A59,Extract_MS_ETF_01022026!A:BR,38,FALSE)="not stated","Article 6",VLOOKUP(A59,Extract_MS_ETF_01022026!A:BR,38,FALSE))</f>
        <v>Article 8</v>
      </c>
      <c r="R59" s="51">
        <f>VLOOKUP(A59,Extract_MS_ETF_01022026!A:BR,14,FALSE)</f>
        <v>0.25</v>
      </c>
      <c r="S59" s="51" t="str">
        <f t="shared" si="1"/>
        <v>Compris entre 0,20% et 0,40%</v>
      </c>
      <c r="T59" s="52" t="str">
        <f>_xlfn.XLOOKUP(A59,AUTRES!A:A,AUTRES!E:E)</f>
        <v>Physique</v>
      </c>
      <c r="U59" s="52" t="str">
        <f>_xlfn.XLOOKUP(A59,AUTRES!A:A,AUTRES!F:F)</f>
        <v>Thématique</v>
      </c>
      <c r="V59" s="52" t="str">
        <f>_xlfn.XLOOKUP(A59,AUTRES!A:A,AUTRES!G:G)</f>
        <v>Hydrogène</v>
      </c>
      <c r="W59" s="52" t="str">
        <f>VLOOKUP(A59,Extract_MS_ETF_01022026!A:BR,41,FALSE)</f>
        <v>Bloomberg Hydrogen Screened NR USD</v>
      </c>
      <c r="X59" s="53">
        <f>VLOOKUP(A59,Extract_MS_ETF_01022026!A:BR,18,FALSE)</f>
        <v>279759620</v>
      </c>
    </row>
    <row r="60" spans="1:24" x14ac:dyDescent="0.3">
      <c r="A60" s="12" t="s">
        <v>116</v>
      </c>
      <c r="B60" s="12" t="str">
        <f>_xlfn.XLOOKUP(A60,AUTRES!A:A,AUTRES!B:B)</f>
        <v>Actions</v>
      </c>
      <c r="C60" s="12" t="str">
        <f>_xlfn.XLOOKUP(A60,AUTRES!A:A,AUTRES!C:C)</f>
        <v>Monde</v>
      </c>
      <c r="D60" s="12" t="str">
        <f>VLOOKUP(A60,Extract_MS_ETF_01022026!A:BR,7,FALSE)</f>
        <v>Euro</v>
      </c>
      <c r="E60" s="12" t="str">
        <f>VLOOKUP(A60,Extract_MS_ETF_01022026!A:BR,10,FALSE)</f>
        <v>Europe ETF  - Actions Secteur Technologies</v>
      </c>
      <c r="F60" s="12" t="str">
        <f>VLOOKUP(A60,'Libllé ETF explicit'!A:B,2,FALSE)</f>
        <v>Amundi MSCI Robotics &amp; AI ESG Screened UCITS ETF Acc</v>
      </c>
      <c r="G60" s="54" t="str">
        <f>_xlfn.XLOOKUP(A60,AUTRES!A:A,AUTRES!D:D)</f>
        <v>Amundi</v>
      </c>
      <c r="H60" s="47">
        <f>IF(ISBLANK(VLOOKUP(A60,Extract_MS_ETF_01022026!A:BR,21,FALSE)),"",VLOOKUP(A60,Extract_MS_ETF_01022026!A:BR,21,FALSE)/100)</f>
        <v>-2.4799999999999999E-2</v>
      </c>
      <c r="I60" s="47">
        <f>IF(ISBLANK(VLOOKUP(A60,Extract_MS_ETF_01022026!A:BR,22,FALSE)),"",VLOOKUP(A60,Extract_MS_ETF_01022026!A:BR,22,FALSE)/100)</f>
        <v>5.0199999999999995E-2</v>
      </c>
      <c r="J60" s="47">
        <f>IF(ISBLANK(VLOOKUP(A60,Extract_MS_ETF_01022026!A:BR,23,FALSE)),"",VLOOKUP(A60,Extract_MS_ETF_01022026!A:BR,23,FALSE)/100)</f>
        <v>0.21629999999999999</v>
      </c>
      <c r="K60" s="47">
        <f>IF(ISBLANK(VLOOKUP(A60,Extract_MS_ETF_01022026!A:BR,24,FALSE)),"",VLOOKUP(A60,Extract_MS_ETF_01022026!A:BR,24,FALSE)/100)</f>
        <v>0.25700000000000001</v>
      </c>
      <c r="L60" s="47">
        <f>IF(ISBLANK(VLOOKUP(A60,Extract_MS_ETF_01022026!A:BR,25,FALSE)),"",VLOOKUP(A60,Extract_MS_ETF_01022026!A:BR,25,FALSE)/100)</f>
        <v>-0.20629999999999998</v>
      </c>
      <c r="M60" s="48">
        <f>IF(ISBLANK(VLOOKUP(A60,Extract_MS_ETF_01022026!A:BR,20,FALSE)),"",VLOOKUP(A60,Extract_MS_ETF_01022026!A:BR,20,FALSE))</f>
        <v>3</v>
      </c>
      <c r="N60" s="49">
        <f>IF(ISBLANK(VLOOKUP(A60,Extract_MS_ETF_01022026!A:BR,31,FALSE)),"",VLOOKUP(A60,Extract_MS_ETF_01022026!A:BR,31,FALSE)/100)</f>
        <v>0.13390000000000002</v>
      </c>
      <c r="O60" s="49">
        <f>IF(ISBLANK(VLOOKUP(A60,Extract_MS_ETF_01022026!A:BR,32,FALSE)),"",VLOOKUP(A60,Extract_MS_ETF_01022026!A:BR,32,FALSE)/100)</f>
        <v>9.5600000000000004E-2</v>
      </c>
      <c r="P60" s="50">
        <f>VLOOKUP(A60,Extract_MS_ETF_01022026!A:BR,13,FALSE)</f>
        <v>5</v>
      </c>
      <c r="Q60" s="50" t="str">
        <f>IF(VLOOKUP(A60,Extract_MS_ETF_01022026!A:BR,38,FALSE)="not stated","Article 6",VLOOKUP(A60,Extract_MS_ETF_01022026!A:BR,38,FALSE))</f>
        <v>Article 8</v>
      </c>
      <c r="R60" s="51">
        <f>VLOOKUP(A60,Extract_MS_ETF_01022026!A:BR,14,FALSE)</f>
        <v>0.35</v>
      </c>
      <c r="S60" s="51" t="str">
        <f t="shared" si="1"/>
        <v>Compris entre 0,20% et 0,40%</v>
      </c>
      <c r="T60" s="52" t="str">
        <f>_xlfn.XLOOKUP(A60,AUTRES!A:A,AUTRES!E:E)</f>
        <v>Physique</v>
      </c>
      <c r="U60" s="52" t="str">
        <f>_xlfn.XLOOKUP(A60,AUTRES!A:A,AUTRES!F:F)</f>
        <v>Thématique</v>
      </c>
      <c r="V60" s="52" t="str">
        <f>_xlfn.XLOOKUP(A60,AUTRES!A:A,AUTRES!G:G)</f>
        <v>Intelligence Artificielle</v>
      </c>
      <c r="W60" s="52" t="str">
        <f>VLOOKUP(A60,Extract_MS_ETF_01022026!A:BR,41,FALSE)</f>
        <v>MSCI ACWI IMI Robt&amp;AI ESG Fil NR USD</v>
      </c>
      <c r="X60" s="53">
        <f>VLOOKUP(A60,Extract_MS_ETF_01022026!A:BR,18,FALSE)</f>
        <v>966282720</v>
      </c>
    </row>
    <row r="61" spans="1:24" x14ac:dyDescent="0.3">
      <c r="A61" s="12" t="s">
        <v>139</v>
      </c>
      <c r="B61" s="12" t="str">
        <f>_xlfn.XLOOKUP(A61,AUTRES!A:A,AUTRES!B:B)</f>
        <v>Actions</v>
      </c>
      <c r="C61" s="12" t="str">
        <f>_xlfn.XLOOKUP(A61,AUTRES!A:A,AUTRES!C:C)</f>
        <v>Monde</v>
      </c>
      <c r="D61" s="12" t="str">
        <f>VLOOKUP(A61,Extract_MS_ETF_01022026!A:BR,7,FALSE)</f>
        <v>Dollar américain</v>
      </c>
      <c r="E61" s="12" t="str">
        <f>VLOOKUP(A61,Extract_MS_ETF_01022026!A:BR,10,FALSE)</f>
        <v>Europe ETF  - Actions Secteur Santé</v>
      </c>
      <c r="F61" s="12" t="str">
        <f>VLOOKUP(A61,'Libllé ETF explicit'!A:B,2,FALSE)</f>
        <v>iShares Healthcare Innovation UCITS ETF USD Acc</v>
      </c>
      <c r="G61" s="54" t="str">
        <f>_xlfn.XLOOKUP(A61,AUTRES!A:A,AUTRES!D:D)</f>
        <v>BlackRock</v>
      </c>
      <c r="H61" s="47">
        <f>IF(ISBLANK(VLOOKUP(A61,Extract_MS_ETF_01022026!A:BR,21,FALSE)),"",VLOOKUP(A61,Extract_MS_ETF_01022026!A:BR,21,FALSE)/100)</f>
        <v>3.0800000000000001E-2</v>
      </c>
      <c r="I61" s="47">
        <f>IF(ISBLANK(VLOOKUP(A61,Extract_MS_ETF_01022026!A:BR,22,FALSE)),"",VLOOKUP(A61,Extract_MS_ETF_01022026!A:BR,22,FALSE)/100)</f>
        <v>0.18539999999999998</v>
      </c>
      <c r="J61" s="47">
        <f>IF(ISBLANK(VLOOKUP(A61,Extract_MS_ETF_01022026!A:BR,23,FALSE)),"",VLOOKUP(A61,Extract_MS_ETF_01022026!A:BR,23,FALSE)/100)</f>
        <v>1.43E-2</v>
      </c>
      <c r="K61" s="47">
        <f>IF(ISBLANK(VLOOKUP(A61,Extract_MS_ETF_01022026!A:BR,24,FALSE)),"",VLOOKUP(A61,Extract_MS_ETF_01022026!A:BR,24,FALSE)/100)</f>
        <v>2.07E-2</v>
      </c>
      <c r="L61" s="47">
        <f>IF(ISBLANK(VLOOKUP(A61,Extract_MS_ETF_01022026!A:BR,25,FALSE)),"",VLOOKUP(A61,Extract_MS_ETF_01022026!A:BR,25,FALSE)/100)</f>
        <v>-0.23629999999999998</v>
      </c>
      <c r="M61" s="48">
        <f>IF(ISBLANK(VLOOKUP(A61,Extract_MS_ETF_01022026!A:BR,20,FALSE)),"",VLOOKUP(A61,Extract_MS_ETF_01022026!A:BR,20,FALSE))</f>
        <v>2</v>
      </c>
      <c r="N61" s="49">
        <f>IF(ISBLANK(VLOOKUP(A61,Extract_MS_ETF_01022026!A:BR,31,FALSE)),"",VLOOKUP(A61,Extract_MS_ETF_01022026!A:BR,31,FALSE)/100)</f>
        <v>6.9500000000000006E-2</v>
      </c>
      <c r="O61" s="49">
        <f>IF(ISBLANK(VLOOKUP(A61,Extract_MS_ETF_01022026!A:BR,32,FALSE)),"",VLOOKUP(A61,Extract_MS_ETF_01022026!A:BR,32,FALSE)/100)</f>
        <v>-2.4900000000000002E-2</v>
      </c>
      <c r="P61" s="50">
        <f>VLOOKUP(A61,Extract_MS_ETF_01022026!A:BR,13,FALSE)</f>
        <v>5</v>
      </c>
      <c r="Q61" s="50" t="str">
        <f>IF(VLOOKUP(A61,Extract_MS_ETF_01022026!A:BR,38,FALSE)="not stated","Article 6",VLOOKUP(A61,Extract_MS_ETF_01022026!A:BR,38,FALSE))</f>
        <v>Article 8</v>
      </c>
      <c r="R61" s="51">
        <f>VLOOKUP(A61,Extract_MS_ETF_01022026!A:BR,14,FALSE)</f>
        <v>0.4</v>
      </c>
      <c r="S61" s="51" t="str">
        <f t="shared" si="1"/>
        <v>Compris entre 0,20% et 0,40%</v>
      </c>
      <c r="T61" s="52" t="str">
        <f>_xlfn.XLOOKUP(A61,AUTRES!A:A,AUTRES!E:E)</f>
        <v>Physique (échantillonage)</v>
      </c>
      <c r="U61" s="52" t="str">
        <f>_xlfn.XLOOKUP(A61,AUTRES!A:A,AUTRES!F:F)</f>
        <v>Thématique</v>
      </c>
      <c r="V61" s="52" t="str">
        <f>_xlfn.XLOOKUP(A61,AUTRES!A:A,AUTRES!G:G)</f>
        <v>Life Sciences</v>
      </c>
      <c r="W61" s="52" t="str">
        <f>VLOOKUP(A61,Extract_MS_ETF_01022026!A:BR,41,FALSE)</f>
        <v>STOXX Global Breakthrough Healthcare</v>
      </c>
      <c r="X61" s="53">
        <f>VLOOKUP(A61,Extract_MS_ETF_01022026!A:BR,18,FALSE)</f>
        <v>1094959723</v>
      </c>
    </row>
    <row r="62" spans="1:24" x14ac:dyDescent="0.3">
      <c r="A62" s="12" t="s">
        <v>142</v>
      </c>
      <c r="B62" s="12" t="str">
        <f>_xlfn.XLOOKUP(A62,AUTRES!A:A,AUTRES!B:B)</f>
        <v>Actions</v>
      </c>
      <c r="C62" s="12" t="str">
        <f>_xlfn.XLOOKUP(A62,AUTRES!A:A,AUTRES!C:C)</f>
        <v>Monde</v>
      </c>
      <c r="D62" s="12" t="str">
        <f>VLOOKUP(A62,Extract_MS_ETF_01022026!A:BR,7,FALSE)</f>
        <v>Euro</v>
      </c>
      <c r="E62" s="12" t="str">
        <f>VLOOKUP(A62,Extract_MS_ETF_01022026!A:BR,10,FALSE)</f>
        <v>Europe ETF  - Autres actions</v>
      </c>
      <c r="F62" s="12" t="str">
        <f>VLOOKUP(A62,'Libllé ETF explicit'!A:B,2,FALSE)</f>
        <v>BNP Paribas Easy ECPI Global ESG Blue Economy UCITS ETF Cap</v>
      </c>
      <c r="G62" s="54" t="str">
        <f>_xlfn.XLOOKUP(A62,AUTRES!A:A,AUTRES!D:D)</f>
        <v>BNP Paribas</v>
      </c>
      <c r="H62" s="47">
        <f>IF(ISBLANK(VLOOKUP(A62,Extract_MS_ETF_01022026!A:BR,21,FALSE)),"",VLOOKUP(A62,Extract_MS_ETF_01022026!A:BR,21,FALSE)/100)</f>
        <v>4.1200000000000001E-2</v>
      </c>
      <c r="I62" s="47">
        <f>IF(ISBLANK(VLOOKUP(A62,Extract_MS_ETF_01022026!A:BR,22,FALSE)),"",VLOOKUP(A62,Extract_MS_ETF_01022026!A:BR,22,FALSE)/100)</f>
        <v>2.07E-2</v>
      </c>
      <c r="J62" s="47">
        <f>IF(ISBLANK(VLOOKUP(A62,Extract_MS_ETF_01022026!A:BR,23,FALSE)),"",VLOOKUP(A62,Extract_MS_ETF_01022026!A:BR,23,FALSE)/100)</f>
        <v>0.10369999999999999</v>
      </c>
      <c r="K62" s="47">
        <f>IF(ISBLANK(VLOOKUP(A62,Extract_MS_ETF_01022026!A:BR,24,FALSE)),"",VLOOKUP(A62,Extract_MS_ETF_01022026!A:BR,24,FALSE)/100)</f>
        <v>9.6300000000000011E-2</v>
      </c>
      <c r="L62" s="47">
        <f>IF(ISBLANK(VLOOKUP(A62,Extract_MS_ETF_01022026!A:BR,25,FALSE)),"",VLOOKUP(A62,Extract_MS_ETF_01022026!A:BR,25,FALSE)/100)</f>
        <v>-9.7699999999999995E-2</v>
      </c>
      <c r="M62" s="48" t="str">
        <f>IF(ISBLANK(VLOOKUP(A62,Extract_MS_ETF_01022026!A:BR,20,FALSE)),"",VLOOKUP(A62,Extract_MS_ETF_01022026!A:BR,20,FALSE))</f>
        <v/>
      </c>
      <c r="N62" s="49">
        <f>IF(ISBLANK(VLOOKUP(A62,Extract_MS_ETF_01022026!A:BR,31,FALSE)),"",VLOOKUP(A62,Extract_MS_ETF_01022026!A:BR,31,FALSE)/100)</f>
        <v>8.1099999999999992E-2</v>
      </c>
      <c r="O62" s="49">
        <f>IF(ISBLANK(VLOOKUP(A62,Extract_MS_ETF_01022026!A:BR,32,FALSE)),"",VLOOKUP(A62,Extract_MS_ETF_01022026!A:BR,32,FALSE)/100)</f>
        <v>7.9199999999999993E-2</v>
      </c>
      <c r="P62" s="50">
        <f>VLOOKUP(A62,Extract_MS_ETF_01022026!A:BR,13,FALSE)</f>
        <v>4</v>
      </c>
      <c r="Q62" s="50" t="str">
        <f>IF(VLOOKUP(A62,Extract_MS_ETF_01022026!A:BR,38,FALSE)="not stated","Article 6",VLOOKUP(A62,Extract_MS_ETF_01022026!A:BR,38,FALSE))</f>
        <v>Article 8</v>
      </c>
      <c r="R62" s="51">
        <f>VLOOKUP(A62,Extract_MS_ETF_01022026!A:BR,14,FALSE)</f>
        <v>0.18</v>
      </c>
      <c r="S62" s="51" t="str">
        <f t="shared" si="1"/>
        <v>Inférieur ou égal à 0,20%</v>
      </c>
      <c r="T62" s="52" t="str">
        <f>_xlfn.XLOOKUP(A62,AUTRES!A:A,AUTRES!E:E)</f>
        <v>Physique</v>
      </c>
      <c r="U62" s="52" t="str">
        <f>_xlfn.XLOOKUP(A62,AUTRES!A:A,AUTRES!F:F)</f>
        <v>Thématique</v>
      </c>
      <c r="V62" s="52" t="str">
        <f>_xlfn.XLOOKUP(A62,AUTRES!A:A,AUTRES!G:G)</f>
        <v>Océans</v>
      </c>
      <c r="W62" s="52" t="str">
        <f>VLOOKUP(A62,Extract_MS_ETF_01022026!A:BR,41,FALSE)</f>
        <v>ECPI Global ESG Blue Economy NR EUR</v>
      </c>
      <c r="X62" s="53">
        <f>VLOOKUP(A62,Extract_MS_ETF_01022026!A:BR,18,FALSE)</f>
        <v>106799171</v>
      </c>
    </row>
    <row r="63" spans="1:24" x14ac:dyDescent="0.3">
      <c r="A63" s="12" t="s">
        <v>66</v>
      </c>
      <c r="B63" s="12" t="str">
        <f>_xlfn.XLOOKUP(A63,AUTRES!A:A,AUTRES!B:B)</f>
        <v>Actions</v>
      </c>
      <c r="C63" s="12" t="str">
        <f>_xlfn.XLOOKUP(A63,AUTRES!A:A,AUTRES!C:C)</f>
        <v>Monde</v>
      </c>
      <c r="D63" s="12" t="str">
        <f>VLOOKUP(A63,Extract_MS_ETF_01022026!A:BR,7,FALSE)</f>
        <v>Euro</v>
      </c>
      <c r="E63" s="12" t="str">
        <f>VLOOKUP(A63,Extract_MS_ETF_01022026!A:BR,10,FALSE)</f>
        <v>Europe ETF  - Actions Secteur Technologies</v>
      </c>
      <c r="F63" s="12" t="str">
        <f>VLOOKUP(A63,'Libllé ETF explicit'!A:B,2,FALSE)</f>
        <v>Amundi MSCI Smart Cities ESG Screened UCITS ETF – Acc</v>
      </c>
      <c r="G63" s="54" t="str">
        <f>_xlfn.XLOOKUP(A63,AUTRES!A:A,AUTRES!D:D)</f>
        <v>Amundi</v>
      </c>
      <c r="H63" s="47">
        <f>IF(ISBLANK(VLOOKUP(A63,Extract_MS_ETF_01022026!A:BR,21,FALSE)),"",VLOOKUP(A63,Extract_MS_ETF_01022026!A:BR,21,FALSE)/100)</f>
        <v>1.5600000000000001E-2</v>
      </c>
      <c r="I63" s="47">
        <f>IF(ISBLANK(VLOOKUP(A63,Extract_MS_ETF_01022026!A:BR,22,FALSE)),"",VLOOKUP(A63,Extract_MS_ETF_01022026!A:BR,22,FALSE)/100)</f>
        <v>7.8700000000000006E-2</v>
      </c>
      <c r="J63" s="47">
        <f>IF(ISBLANK(VLOOKUP(A63,Extract_MS_ETF_01022026!A:BR,23,FALSE)),"",VLOOKUP(A63,Extract_MS_ETF_01022026!A:BR,23,FALSE)/100)</f>
        <v>0.1711</v>
      </c>
      <c r="K63" s="47">
        <f>IF(ISBLANK(VLOOKUP(A63,Extract_MS_ETF_01022026!A:BR,24,FALSE)),"",VLOOKUP(A63,Extract_MS_ETF_01022026!A:BR,24,FALSE)/100)</f>
        <v>8.3000000000000001E-3</v>
      </c>
      <c r="L63" s="47">
        <f>IF(ISBLANK(VLOOKUP(A63,Extract_MS_ETF_01022026!A:BR,25,FALSE)),"",VLOOKUP(A63,Extract_MS_ETF_01022026!A:BR,25,FALSE)/100)</f>
        <v>-0.18460000000000001</v>
      </c>
      <c r="M63" s="48">
        <f>IF(ISBLANK(VLOOKUP(A63,Extract_MS_ETF_01022026!A:BR,20,FALSE)),"",VLOOKUP(A63,Extract_MS_ETF_01022026!A:BR,20,FALSE))</f>
        <v>2</v>
      </c>
      <c r="N63" s="49">
        <f>IF(ISBLANK(VLOOKUP(A63,Extract_MS_ETF_01022026!A:BR,31,FALSE)),"",VLOOKUP(A63,Extract_MS_ETF_01022026!A:BR,31,FALSE)/100)</f>
        <v>6.6100000000000006E-2</v>
      </c>
      <c r="O63" s="49">
        <f>IF(ISBLANK(VLOOKUP(A63,Extract_MS_ETF_01022026!A:BR,32,FALSE)),"",VLOOKUP(A63,Extract_MS_ETF_01022026!A:BR,32,FALSE)/100)</f>
        <v>2.0400000000000001E-2</v>
      </c>
      <c r="P63" s="50">
        <f>VLOOKUP(A63,Extract_MS_ETF_01022026!A:BR,13,FALSE)</f>
        <v>4</v>
      </c>
      <c r="Q63" s="50" t="str">
        <f>IF(VLOOKUP(A63,Extract_MS_ETF_01022026!A:BR,38,FALSE)="not stated","Article 6",VLOOKUP(A63,Extract_MS_ETF_01022026!A:BR,38,FALSE))</f>
        <v>Article 8</v>
      </c>
      <c r="R63" s="51">
        <f>VLOOKUP(A63,Extract_MS_ETF_01022026!A:BR,14,FALSE)</f>
        <v>0.35</v>
      </c>
      <c r="S63" s="51" t="str">
        <f t="shared" si="1"/>
        <v>Compris entre 0,20% et 0,40%</v>
      </c>
      <c r="T63" s="52" t="str">
        <f>_xlfn.XLOOKUP(A63,AUTRES!A:A,AUTRES!E:E)</f>
        <v>Physique</v>
      </c>
      <c r="U63" s="52" t="str">
        <f>_xlfn.XLOOKUP(A63,AUTRES!A:A,AUTRES!F:F)</f>
        <v>Thématique</v>
      </c>
      <c r="V63" s="52" t="str">
        <f>_xlfn.XLOOKUP(A63,AUTRES!A:A,AUTRES!G:G)</f>
        <v>Smart City</v>
      </c>
      <c r="W63" s="52" t="str">
        <f>VLOOKUP(A63,Extract_MS_ETF_01022026!A:BR,41,FALSE)</f>
        <v>MSCI ACWI IMI Smt Cities ESG Fil NR USD</v>
      </c>
      <c r="X63" s="53">
        <f>VLOOKUP(A63,Extract_MS_ETF_01022026!A:BR,18,FALSE)</f>
        <v>69150481</v>
      </c>
    </row>
    <row r="64" spans="1:24" x14ac:dyDescent="0.3">
      <c r="A64" s="12" t="s">
        <v>77</v>
      </c>
      <c r="B64" s="12" t="str">
        <f>_xlfn.XLOOKUP(A64,AUTRES!A:A,AUTRES!B:B)</f>
        <v>Mixte</v>
      </c>
      <c r="C64" s="12" t="str">
        <f>_xlfn.XLOOKUP(A64,AUTRES!A:A,AUTRES!C:C)</f>
        <v>Monde</v>
      </c>
      <c r="D64" s="12" t="str">
        <f>VLOOKUP(A64,Extract_MS_ETF_01022026!A:BR,7,FALSE)</f>
        <v>Euro</v>
      </c>
      <c r="E64" s="12" t="str">
        <f>VLOOKUP(A64,Extract_MS_ETF_01022026!A:BR,10,FALSE)</f>
        <v>Europe ETF  - Allocation EUR Agressive - International</v>
      </c>
      <c r="F64" s="12" t="str">
        <f>VLOOKUP(A64,'Libllé ETF explicit'!A:B,2,FALSE)</f>
        <v>Vanguard LifeStrategy® 80% Equity UCITS ETF - (EUR) Accumulating</v>
      </c>
      <c r="G64" s="54" t="str">
        <f>_xlfn.XLOOKUP(A64,AUTRES!A:A,AUTRES!D:D)</f>
        <v>Vanguard</v>
      </c>
      <c r="H64" s="47">
        <f>IF(ISBLANK(VLOOKUP(A64,Extract_MS_ETF_01022026!A:BR,21,FALSE)),"",VLOOKUP(A64,Extract_MS_ETF_01022026!A:BR,21,FALSE)/100)</f>
        <v>4.7999999999999996E-3</v>
      </c>
      <c r="I64" s="47">
        <f>IF(ISBLANK(VLOOKUP(A64,Extract_MS_ETF_01022026!A:BR,22,FALSE)),"",VLOOKUP(A64,Extract_MS_ETF_01022026!A:BR,22,FALSE)/100)</f>
        <v>7.1399999999999991E-2</v>
      </c>
      <c r="J64" s="47">
        <f>IF(ISBLANK(VLOOKUP(A64,Extract_MS_ETF_01022026!A:BR,23,FALSE)),"",VLOOKUP(A64,Extract_MS_ETF_01022026!A:BR,23,FALSE)/100)</f>
        <v>0.19870000000000002</v>
      </c>
      <c r="K64" s="47">
        <f>IF(ISBLANK(VLOOKUP(A64,Extract_MS_ETF_01022026!A:BR,24,FALSE)),"",VLOOKUP(A64,Extract_MS_ETF_01022026!A:BR,24,FALSE)/100)</f>
        <v>0.15090000000000001</v>
      </c>
      <c r="L64" s="47">
        <f>IF(ISBLANK(VLOOKUP(A64,Extract_MS_ETF_01022026!A:BR,25,FALSE)),"",VLOOKUP(A64,Extract_MS_ETF_01022026!A:BR,25,FALSE)/100)</f>
        <v>-0.13</v>
      </c>
      <c r="M64" s="48">
        <f>IF(ISBLANK(VLOOKUP(A64,Extract_MS_ETF_01022026!A:BR,20,FALSE)),"",VLOOKUP(A64,Extract_MS_ETF_01022026!A:BR,20,FALSE))</f>
        <v>5</v>
      </c>
      <c r="N64" s="49">
        <f>IF(ISBLANK(VLOOKUP(A64,Extract_MS_ETF_01022026!A:BR,31,FALSE)),"",VLOOKUP(A64,Extract_MS_ETF_01022026!A:BR,31,FALSE)/100)</f>
        <v>0.1273</v>
      </c>
      <c r="O64" s="49">
        <f>IF(ISBLANK(VLOOKUP(A64,Extract_MS_ETF_01022026!A:BR,32,FALSE)),"",VLOOKUP(A64,Extract_MS_ETF_01022026!A:BR,32,FALSE)/100)</f>
        <v>9.1600000000000001E-2</v>
      </c>
      <c r="P64" s="50">
        <f>VLOOKUP(A64,Extract_MS_ETF_01022026!A:BR,13,FALSE)</f>
        <v>3</v>
      </c>
      <c r="Q64" s="50" t="str">
        <f>IF(VLOOKUP(A64,Extract_MS_ETF_01022026!A:BR,38,FALSE)="not stated","Article 6",VLOOKUP(A64,Extract_MS_ETF_01022026!A:BR,38,FALSE))</f>
        <v>Article 6</v>
      </c>
      <c r="R64" s="51">
        <f>VLOOKUP(A64,Extract_MS_ETF_01022026!A:BR,14,FALSE)</f>
        <v>0.25</v>
      </c>
      <c r="S64" s="51" t="str">
        <f t="shared" si="1"/>
        <v>Compris entre 0,20% et 0,40%</v>
      </c>
      <c r="T64" s="52" t="str">
        <f>_xlfn.XLOOKUP(A64,AUTRES!A:A,AUTRES!E:E)</f>
        <v>Non concerné</v>
      </c>
      <c r="U64" s="52" t="str">
        <f>_xlfn.XLOOKUP(A64,AUTRES!A:A,AUTRES!F:F)</f>
        <v>Allocation</v>
      </c>
      <c r="V64" s="52" t="str">
        <f>_xlfn.XLOOKUP(A64,AUTRES!A:A,AUTRES!G:G)</f>
        <v/>
      </c>
      <c r="W64" s="52" t="str">
        <f>VLOOKUP(A64,Extract_MS_ETF_01022026!A:BR,41,FALSE)</f>
        <v>No benchmark</v>
      </c>
      <c r="X64" s="53">
        <f>VLOOKUP(A64,Extract_MS_ETF_01022026!A:BR,18,FALSE)</f>
        <v>969844354</v>
      </c>
    </row>
    <row r="65" spans="1:24" x14ac:dyDescent="0.3">
      <c r="A65" s="12" t="s">
        <v>75</v>
      </c>
      <c r="B65" s="12" t="str">
        <f>_xlfn.XLOOKUP(A65,AUTRES!A:A,AUTRES!B:B)</f>
        <v>Mixte</v>
      </c>
      <c r="C65" s="12" t="str">
        <f>_xlfn.XLOOKUP(A65,AUTRES!A:A,AUTRES!C:C)</f>
        <v>Monde</v>
      </c>
      <c r="D65" s="12" t="str">
        <f>VLOOKUP(A65,Extract_MS_ETF_01022026!A:BR,7,FALSE)</f>
        <v>Euro</v>
      </c>
      <c r="E65" s="12" t="str">
        <f>VLOOKUP(A65,Extract_MS_ETF_01022026!A:BR,10,FALSE)</f>
        <v>Europe ETF  - Allocation EUR Modérée - International</v>
      </c>
      <c r="F65" s="12" t="str">
        <f>VLOOKUP(A65,'Libllé ETF explicit'!A:B,2,FALSE)</f>
        <v>Vanguard LifeStrategy® 60% Equity UCITS ETF - (EUR) Accumulating</v>
      </c>
      <c r="G65" s="54" t="str">
        <f>_xlfn.XLOOKUP(A65,AUTRES!A:A,AUTRES!D:D)</f>
        <v>Vanguard</v>
      </c>
      <c r="H65" s="47">
        <f>IF(ISBLANK(VLOOKUP(A65,Extract_MS_ETF_01022026!A:BR,21,FALSE)),"",VLOOKUP(A65,Extract_MS_ETF_01022026!A:BR,21,FALSE)/100)</f>
        <v>6.3E-3</v>
      </c>
      <c r="I65" s="47">
        <f>IF(ISBLANK(VLOOKUP(A65,Extract_MS_ETF_01022026!A:BR,22,FALSE)),"",VLOOKUP(A65,Extract_MS_ETF_01022026!A:BR,22,FALSE)/100)</f>
        <v>6.3600000000000004E-2</v>
      </c>
      <c r="J65" s="47">
        <f>IF(ISBLANK(VLOOKUP(A65,Extract_MS_ETF_01022026!A:BR,23,FALSE)),"",VLOOKUP(A65,Extract_MS_ETF_01022026!A:BR,23,FALSE)/100)</f>
        <v>0.1472</v>
      </c>
      <c r="K65" s="47">
        <f>IF(ISBLANK(VLOOKUP(A65,Extract_MS_ETF_01022026!A:BR,24,FALSE)),"",VLOOKUP(A65,Extract_MS_ETF_01022026!A:BR,24,FALSE)/100)</f>
        <v>0.12480000000000001</v>
      </c>
      <c r="L65" s="47">
        <f>IF(ISBLANK(VLOOKUP(A65,Extract_MS_ETF_01022026!A:BR,25,FALSE)),"",VLOOKUP(A65,Extract_MS_ETF_01022026!A:BR,25,FALSE)/100)</f>
        <v>-0.1386</v>
      </c>
      <c r="M65" s="48">
        <f>IF(ISBLANK(VLOOKUP(A65,Extract_MS_ETF_01022026!A:BR,20,FALSE)),"",VLOOKUP(A65,Extract_MS_ETF_01022026!A:BR,20,FALSE))</f>
        <v>5</v>
      </c>
      <c r="N65" s="49">
        <f>IF(ISBLANK(VLOOKUP(A65,Extract_MS_ETF_01022026!A:BR,31,FALSE)),"",VLOOKUP(A65,Extract_MS_ETF_01022026!A:BR,31,FALSE)/100)</f>
        <v>0.1014</v>
      </c>
      <c r="O65" s="49">
        <f>IF(ISBLANK(VLOOKUP(A65,Extract_MS_ETF_01022026!A:BR,32,FALSE)),"",VLOOKUP(A65,Extract_MS_ETF_01022026!A:BR,32,FALSE)/100)</f>
        <v>6.4100000000000004E-2</v>
      </c>
      <c r="P65" s="50">
        <f>VLOOKUP(A65,Extract_MS_ETF_01022026!A:BR,13,FALSE)</f>
        <v>3</v>
      </c>
      <c r="Q65" s="50" t="str">
        <f>IF(VLOOKUP(A65,Extract_MS_ETF_01022026!A:BR,38,FALSE)="not stated","Article 6",VLOOKUP(A65,Extract_MS_ETF_01022026!A:BR,38,FALSE))</f>
        <v>Article 6</v>
      </c>
      <c r="R65" s="51">
        <f>VLOOKUP(A65,Extract_MS_ETF_01022026!A:BR,14,FALSE)</f>
        <v>0.25</v>
      </c>
      <c r="S65" s="51" t="str">
        <f t="shared" si="1"/>
        <v>Compris entre 0,20% et 0,40%</v>
      </c>
      <c r="T65" s="52" t="str">
        <f>_xlfn.XLOOKUP(A65,AUTRES!A:A,AUTRES!E:E)</f>
        <v>Non concerné</v>
      </c>
      <c r="U65" s="52" t="str">
        <f>_xlfn.XLOOKUP(A65,AUTRES!A:A,AUTRES!F:F)</f>
        <v>Allocation</v>
      </c>
      <c r="V65" s="52" t="str">
        <f>_xlfn.XLOOKUP(A65,AUTRES!A:A,AUTRES!G:G)</f>
        <v/>
      </c>
      <c r="W65" s="52" t="str">
        <f>VLOOKUP(A65,Extract_MS_ETF_01022026!A:BR,41,FALSE)</f>
        <v>No benchmark</v>
      </c>
      <c r="X65" s="53">
        <f>VLOOKUP(A65,Extract_MS_ETF_01022026!A:BR,18,FALSE)</f>
        <v>786688562</v>
      </c>
    </row>
    <row r="66" spans="1:24" x14ac:dyDescent="0.3">
      <c r="A66" s="12" t="s">
        <v>73</v>
      </c>
      <c r="B66" s="12" t="str">
        <f>_xlfn.XLOOKUP(A66,AUTRES!A:A,AUTRES!B:B)</f>
        <v>Mixte</v>
      </c>
      <c r="C66" s="12" t="str">
        <f>_xlfn.XLOOKUP(A66,AUTRES!A:A,AUTRES!C:C)</f>
        <v>Monde</v>
      </c>
      <c r="D66" s="12" t="str">
        <f>VLOOKUP(A66,Extract_MS_ETF_01022026!A:BR,7,FALSE)</f>
        <v>Euro</v>
      </c>
      <c r="E66" s="12" t="str">
        <f>VLOOKUP(A66,Extract_MS_ETF_01022026!A:BR,10,FALSE)</f>
        <v>Europe ETF  - Allocation EUR Modérée - International</v>
      </c>
      <c r="F66" s="12" t="str">
        <f>VLOOKUP(A66,'Libllé ETF explicit'!A:B,2,FALSE)</f>
        <v>Vanguard LifeStrategy® 40% Equity UCITS ETF - (EUR) Accumulating</v>
      </c>
      <c r="G66" s="54" t="str">
        <f>_xlfn.XLOOKUP(A66,AUTRES!A:A,AUTRES!D:D)</f>
        <v>Vanguard</v>
      </c>
      <c r="H66" s="47">
        <f>IF(ISBLANK(VLOOKUP(A66,Extract_MS_ETF_01022026!A:BR,21,FALSE)),"",VLOOKUP(A66,Extract_MS_ETF_01022026!A:BR,21,FALSE)/100)</f>
        <v>2.3999999999999998E-3</v>
      </c>
      <c r="I66" s="47">
        <f>IF(ISBLANK(VLOOKUP(A66,Extract_MS_ETF_01022026!A:BR,22,FALSE)),"",VLOOKUP(A66,Extract_MS_ETF_01022026!A:BR,22,FALSE)/100)</f>
        <v>5.4100000000000002E-2</v>
      </c>
      <c r="J66" s="47">
        <f>IF(ISBLANK(VLOOKUP(A66,Extract_MS_ETF_01022026!A:BR,23,FALSE)),"",VLOOKUP(A66,Extract_MS_ETF_01022026!A:BR,23,FALSE)/100)</f>
        <v>9.8100000000000007E-2</v>
      </c>
      <c r="K66" s="47">
        <f>IF(ISBLANK(VLOOKUP(A66,Extract_MS_ETF_01022026!A:BR,24,FALSE)),"",VLOOKUP(A66,Extract_MS_ETF_01022026!A:BR,24,FALSE)/100)</f>
        <v>9.849999999999999E-2</v>
      </c>
      <c r="L66" s="47">
        <f>IF(ISBLANK(VLOOKUP(A66,Extract_MS_ETF_01022026!A:BR,25,FALSE)),"",VLOOKUP(A66,Extract_MS_ETF_01022026!A:BR,25,FALSE)/100)</f>
        <v>-0.14730000000000001</v>
      </c>
      <c r="M66" s="48">
        <f>IF(ISBLANK(VLOOKUP(A66,Extract_MS_ETF_01022026!A:BR,20,FALSE)),"",VLOOKUP(A66,Extract_MS_ETF_01022026!A:BR,20,FALSE))</f>
        <v>3</v>
      </c>
      <c r="N66" s="49">
        <f>IF(ISBLANK(VLOOKUP(A66,Extract_MS_ETF_01022026!A:BR,31,FALSE)),"",VLOOKUP(A66,Extract_MS_ETF_01022026!A:BR,31,FALSE)/100)</f>
        <v>7.51E-2</v>
      </c>
      <c r="O66" s="49">
        <f>IF(ISBLANK(VLOOKUP(A66,Extract_MS_ETF_01022026!A:BR,32,FALSE)),"",VLOOKUP(A66,Extract_MS_ETF_01022026!A:BR,32,FALSE)/100)</f>
        <v>3.4599999999999999E-2</v>
      </c>
      <c r="P66" s="50">
        <f>VLOOKUP(A66,Extract_MS_ETF_01022026!A:BR,13,FALSE)</f>
        <v>3</v>
      </c>
      <c r="Q66" s="50" t="str">
        <f>IF(VLOOKUP(A66,Extract_MS_ETF_01022026!A:BR,38,FALSE)="not stated","Article 6",VLOOKUP(A66,Extract_MS_ETF_01022026!A:BR,38,FALSE))</f>
        <v>Article 6</v>
      </c>
      <c r="R66" s="51">
        <f>VLOOKUP(A66,Extract_MS_ETF_01022026!A:BR,14,FALSE)</f>
        <v>0.25</v>
      </c>
      <c r="S66" s="51" t="str">
        <f t="shared" si="1"/>
        <v>Compris entre 0,20% et 0,40%</v>
      </c>
      <c r="T66" s="52" t="str">
        <f>_xlfn.XLOOKUP(A66,AUTRES!A:A,AUTRES!E:E)</f>
        <v>Non concerné</v>
      </c>
      <c r="U66" s="52" t="str">
        <f>_xlfn.XLOOKUP(A66,AUTRES!A:A,AUTRES!F:F)</f>
        <v>Allocation</v>
      </c>
      <c r="V66" s="52" t="str">
        <f>_xlfn.XLOOKUP(A66,AUTRES!A:A,AUTRES!G:G)</f>
        <v/>
      </c>
      <c r="W66" s="52" t="str">
        <f>VLOOKUP(A66,Extract_MS_ETF_01022026!A:BR,41,FALSE)</f>
        <v>No benchmark</v>
      </c>
      <c r="X66" s="53">
        <f>VLOOKUP(A66,Extract_MS_ETF_01022026!A:BR,18,FALSE)</f>
        <v>232569250</v>
      </c>
    </row>
    <row r="67" spans="1:24" x14ac:dyDescent="0.3">
      <c r="A67" s="12" t="s">
        <v>71</v>
      </c>
      <c r="B67" s="12" t="str">
        <f>_xlfn.XLOOKUP(A67,AUTRES!A:A,AUTRES!B:B)</f>
        <v>Mixte</v>
      </c>
      <c r="C67" s="12" t="str">
        <f>_xlfn.XLOOKUP(A67,AUTRES!A:A,AUTRES!C:C)</f>
        <v>Monde</v>
      </c>
      <c r="D67" s="12" t="str">
        <f>VLOOKUP(A67,Extract_MS_ETF_01022026!A:BR,7,FALSE)</f>
        <v>Euro</v>
      </c>
      <c r="E67" s="12" t="str">
        <f>VLOOKUP(A67,Extract_MS_ETF_01022026!A:BR,10,FALSE)</f>
        <v>Europe ETF  - Allocation EUR Prudente - International</v>
      </c>
      <c r="F67" s="12" t="str">
        <f>VLOOKUP(A67,'Libllé ETF explicit'!A:B,2,FALSE)</f>
        <v>Vanguard LifeStrategy® 20% Equity UCITS ETF - (EUR) Accumulating</v>
      </c>
      <c r="G67" s="54" t="str">
        <f>_xlfn.XLOOKUP(A67,AUTRES!A:A,AUTRES!D:D)</f>
        <v>Vanguard</v>
      </c>
      <c r="H67" s="47">
        <f>IF(ISBLANK(VLOOKUP(A67,Extract_MS_ETF_01022026!A:BR,21,FALSE)),"",VLOOKUP(A67,Extract_MS_ETF_01022026!A:BR,21,FALSE)/100)</f>
        <v>2.7000000000000001E-3</v>
      </c>
      <c r="I67" s="47">
        <f>IF(ISBLANK(VLOOKUP(A67,Extract_MS_ETF_01022026!A:BR,22,FALSE)),"",VLOOKUP(A67,Extract_MS_ETF_01022026!A:BR,22,FALSE)/100)</f>
        <v>4.2300000000000004E-2</v>
      </c>
      <c r="J67" s="47">
        <f>IF(ISBLANK(VLOOKUP(A67,Extract_MS_ETF_01022026!A:BR,23,FALSE)),"",VLOOKUP(A67,Extract_MS_ETF_01022026!A:BR,23,FALSE)/100)</f>
        <v>5.0999999999999997E-2</v>
      </c>
      <c r="K67" s="47">
        <f>IF(ISBLANK(VLOOKUP(A67,Extract_MS_ETF_01022026!A:BR,24,FALSE)),"",VLOOKUP(A67,Extract_MS_ETF_01022026!A:BR,24,FALSE)/100)</f>
        <v>7.2900000000000006E-2</v>
      </c>
      <c r="L67" s="47">
        <f>IF(ISBLANK(VLOOKUP(A67,Extract_MS_ETF_01022026!A:BR,25,FALSE)),"",VLOOKUP(A67,Extract_MS_ETF_01022026!A:BR,25,FALSE)/100)</f>
        <v>-0.15689999999999998</v>
      </c>
      <c r="M67" s="48">
        <f>IF(ISBLANK(VLOOKUP(A67,Extract_MS_ETF_01022026!A:BR,20,FALSE)),"",VLOOKUP(A67,Extract_MS_ETF_01022026!A:BR,20,FALSE))</f>
        <v>2</v>
      </c>
      <c r="N67" s="49">
        <f>IF(ISBLANK(VLOOKUP(A67,Extract_MS_ETF_01022026!A:BR,31,FALSE)),"",VLOOKUP(A67,Extract_MS_ETF_01022026!A:BR,31,FALSE)/100)</f>
        <v>4.87E-2</v>
      </c>
      <c r="O67" s="49">
        <f>IF(ISBLANK(VLOOKUP(A67,Extract_MS_ETF_01022026!A:BR,32,FALSE)),"",VLOOKUP(A67,Extract_MS_ETF_01022026!A:BR,32,FALSE)/100)</f>
        <v>5.0000000000000001E-3</v>
      </c>
      <c r="P67" s="50">
        <f>VLOOKUP(A67,Extract_MS_ETF_01022026!A:BR,13,FALSE)</f>
        <v>2</v>
      </c>
      <c r="Q67" s="50" t="str">
        <f>IF(VLOOKUP(A67,Extract_MS_ETF_01022026!A:BR,38,FALSE)="not stated","Article 6",VLOOKUP(A67,Extract_MS_ETF_01022026!A:BR,38,FALSE))</f>
        <v>Article 6</v>
      </c>
      <c r="R67" s="51">
        <f>VLOOKUP(A67,Extract_MS_ETF_01022026!A:BR,14,FALSE)</f>
        <v>0.25</v>
      </c>
      <c r="S67" s="51" t="str">
        <f t="shared" si="1"/>
        <v>Compris entre 0,20% et 0,40%</v>
      </c>
      <c r="T67" s="52" t="str">
        <f>_xlfn.XLOOKUP(A67,AUTRES!A:A,AUTRES!E:E)</f>
        <v>Non concerné</v>
      </c>
      <c r="U67" s="52" t="str">
        <f>_xlfn.XLOOKUP(A67,AUTRES!A:A,AUTRES!F:F)</f>
        <v>Allocation</v>
      </c>
      <c r="V67" s="52" t="str">
        <f>_xlfn.XLOOKUP(A67,AUTRES!A:A,AUTRES!G:G)</f>
        <v/>
      </c>
      <c r="W67" s="52" t="str">
        <f>VLOOKUP(A67,Extract_MS_ETF_01022026!A:BR,41,FALSE)</f>
        <v>No benchmark</v>
      </c>
      <c r="X67" s="53">
        <f>VLOOKUP(A67,Extract_MS_ETF_01022026!A:BR,18,FALSE)</f>
        <v>105182673</v>
      </c>
    </row>
    <row r="68" spans="1:24" x14ac:dyDescent="0.3">
      <c r="A68" s="12" t="s">
        <v>149</v>
      </c>
      <c r="B68" s="12" t="str">
        <f>_xlfn.XLOOKUP(A68,AUTRES!A:A,AUTRES!B:B)</f>
        <v>Obligations</v>
      </c>
      <c r="C68" s="12" t="str">
        <f>_xlfn.XLOOKUP(A68,AUTRES!A:A,AUTRES!C:C)</f>
        <v>Monde</v>
      </c>
      <c r="D68" s="12" t="str">
        <f>VLOOKUP(A68,Extract_MS_ETF_01022026!A:BR,7,FALSE)</f>
        <v>Dollar américain</v>
      </c>
      <c r="E68" s="12" t="str">
        <f>VLOOKUP(A68,Extract_MS_ETF_01022026!A:BR,10,FALSE)</f>
        <v>Europe ETF  - Obligations Internationales Haut Rendement</v>
      </c>
      <c r="F68" s="12" t="str">
        <f>VLOOKUP(A68,'Libllé ETF explicit'!A:B,2,FALSE)</f>
        <v>iShares Global High Yield Corp Bond UCITS ETF USD Acc</v>
      </c>
      <c r="G68" s="54" t="str">
        <f>_xlfn.XLOOKUP(A68,AUTRES!A:A,AUTRES!D:D)</f>
        <v>BlackRock</v>
      </c>
      <c r="H68" s="47">
        <f>IF(ISBLANK(VLOOKUP(A68,Extract_MS_ETF_01022026!A:BR,21,FALSE)),"",VLOOKUP(A68,Extract_MS_ETF_01022026!A:BR,21,FALSE)/100)</f>
        <v>1.1200000000000002E-2</v>
      </c>
      <c r="I68" s="47">
        <f>IF(ISBLANK(VLOOKUP(A68,Extract_MS_ETF_01022026!A:BR,22,FALSE)),"",VLOOKUP(A68,Extract_MS_ETF_01022026!A:BR,22,FALSE)/100)</f>
        <v>0.14550000000000002</v>
      </c>
      <c r="J68" s="47">
        <f>IF(ISBLANK(VLOOKUP(A68,Extract_MS_ETF_01022026!A:BR,23,FALSE)),"",VLOOKUP(A68,Extract_MS_ETF_01022026!A:BR,23,FALSE)/100)</f>
        <v>3.0200000000000001E-2</v>
      </c>
      <c r="K68" s="47">
        <f>IF(ISBLANK(VLOOKUP(A68,Extract_MS_ETF_01022026!A:BR,24,FALSE)),"",VLOOKUP(A68,Extract_MS_ETF_01022026!A:BR,24,FALSE)/100)</f>
        <v>0.13439999999999999</v>
      </c>
      <c r="L68" s="47">
        <f>IF(ISBLANK(VLOOKUP(A68,Extract_MS_ETF_01022026!A:BR,25,FALSE)),"",VLOOKUP(A68,Extract_MS_ETF_01022026!A:BR,25,FALSE)/100)</f>
        <v>-0.1234</v>
      </c>
      <c r="M68" s="48">
        <f>IF(ISBLANK(VLOOKUP(A68,Extract_MS_ETF_01022026!A:BR,20,FALSE)),"",VLOOKUP(A68,Extract_MS_ETF_01022026!A:BR,20,FALSE))</f>
        <v>3</v>
      </c>
      <c r="N68" s="49">
        <f>IF(ISBLANK(VLOOKUP(A68,Extract_MS_ETF_01022026!A:BR,31,FALSE)),"",VLOOKUP(A68,Extract_MS_ETF_01022026!A:BR,31,FALSE)/100)</f>
        <v>9.3200000000000005E-2</v>
      </c>
      <c r="O68" s="49">
        <f>IF(ISBLANK(VLOOKUP(A68,Extract_MS_ETF_01022026!A:BR,32,FALSE)),"",VLOOKUP(A68,Extract_MS_ETF_01022026!A:BR,32,FALSE)/100)</f>
        <v>3.5400000000000001E-2</v>
      </c>
      <c r="P68" s="50">
        <f>VLOOKUP(A68,Extract_MS_ETF_01022026!A:BR,13,FALSE)</f>
        <v>3</v>
      </c>
      <c r="Q68" s="50" t="str">
        <f>IF(VLOOKUP(A68,Extract_MS_ETF_01022026!A:BR,38,FALSE)="not stated","Article 6",VLOOKUP(A68,Extract_MS_ETF_01022026!A:BR,38,FALSE))</f>
        <v>Article 6</v>
      </c>
      <c r="R68" s="51">
        <f>VLOOKUP(A68,Extract_MS_ETF_01022026!A:BR,14,FALSE)</f>
        <v>0.5</v>
      </c>
      <c r="S68" s="51" t="str">
        <f t="shared" si="1"/>
        <v>Supérieur à 0,40%</v>
      </c>
      <c r="T68" s="52" t="str">
        <f>_xlfn.XLOOKUP(A68,AUTRES!A:A,AUTRES!E:E)</f>
        <v>Physique (échantillonage)</v>
      </c>
      <c r="U68" s="52" t="str">
        <f>_xlfn.XLOOKUP(A68,AUTRES!A:A,AUTRES!F:F)</f>
        <v>Obligataire</v>
      </c>
      <c r="V68" s="52" t="str">
        <f>_xlfn.XLOOKUP(A68,AUTRES!A:A,AUTRES!G:G)</f>
        <v>Entreprises</v>
      </c>
      <c r="W68" s="52" t="str">
        <f>VLOOKUP(A68,Extract_MS_ETF_01022026!A:BR,41,FALSE)</f>
        <v>Markit iBoxx Gbl DM Liq HY Capped TR USD</v>
      </c>
      <c r="X68" s="53">
        <f>VLOOKUP(A68,Extract_MS_ETF_01022026!A:BR,18,FALSE)</f>
        <v>2800854767</v>
      </c>
    </row>
    <row r="69" spans="1:24" x14ac:dyDescent="0.3">
      <c r="A69" s="12" t="s">
        <v>124</v>
      </c>
      <c r="B69" s="12" t="str">
        <f>_xlfn.XLOOKUP(A69,AUTRES!A:A,AUTRES!B:B)</f>
        <v>Obligations</v>
      </c>
      <c r="C69" s="12" t="str">
        <f>_xlfn.XLOOKUP(A69,AUTRES!A:A,AUTRES!C:C)</f>
        <v>Zone Euro</v>
      </c>
      <c r="D69" s="12" t="str">
        <f>VLOOKUP(A69,Extract_MS_ETF_01022026!A:BR,7,FALSE)</f>
        <v>Euro</v>
      </c>
      <c r="E69" s="12" t="str">
        <f>VLOOKUP(A69,Extract_MS_ETF_01022026!A:BR,10,FALSE)</f>
        <v>Europe ETF  - Obligations EUR Emprunts Privés</v>
      </c>
      <c r="F69" s="12" t="str">
        <f>VLOOKUP(A69,'Libllé ETF explicit'!A:B,2,FALSE)</f>
        <v>Amundi EUR Corporate Bond UCITS ETF DR – EUR (C)</v>
      </c>
      <c r="G69" s="54" t="str">
        <f>_xlfn.XLOOKUP(A69,AUTRES!A:A,AUTRES!D:D)</f>
        <v>Amundi</v>
      </c>
      <c r="H69" s="47">
        <f>IF(ISBLANK(VLOOKUP(A69,Extract_MS_ETF_01022026!A:BR,21,FALSE)),"",VLOOKUP(A69,Extract_MS_ETF_01022026!A:BR,21,FALSE)/100)</f>
        <v>8.0000000000000002E-3</v>
      </c>
      <c r="I69" s="47">
        <f>IF(ISBLANK(VLOOKUP(A69,Extract_MS_ETF_01022026!A:BR,22,FALSE)),"",VLOOKUP(A69,Extract_MS_ETF_01022026!A:BR,22,FALSE)/100)</f>
        <v>2.9900000000000003E-2</v>
      </c>
      <c r="J69" s="47">
        <f>IF(ISBLANK(VLOOKUP(A69,Extract_MS_ETF_01022026!A:BR,23,FALSE)),"",VLOOKUP(A69,Extract_MS_ETF_01022026!A:BR,23,FALSE)/100)</f>
        <v>4.6399999999999997E-2</v>
      </c>
      <c r="K69" s="47">
        <f>IF(ISBLANK(VLOOKUP(A69,Extract_MS_ETF_01022026!A:BR,24,FALSE)),"",VLOOKUP(A69,Extract_MS_ETF_01022026!A:BR,24,FALSE)/100)</f>
        <v>7.8200000000000006E-2</v>
      </c>
      <c r="L69" s="47">
        <f>IF(ISBLANK(VLOOKUP(A69,Extract_MS_ETF_01022026!A:BR,25,FALSE)),"",VLOOKUP(A69,Extract_MS_ETF_01022026!A:BR,25,FALSE)/100)</f>
        <v>-0.14150000000000001</v>
      </c>
      <c r="M69" s="48">
        <f>IF(ISBLANK(VLOOKUP(A69,Extract_MS_ETF_01022026!A:BR,20,FALSE)),"",VLOOKUP(A69,Extract_MS_ETF_01022026!A:BR,20,FALSE))</f>
        <v>3</v>
      </c>
      <c r="N69" s="49">
        <f>IF(ISBLANK(VLOOKUP(A69,Extract_MS_ETF_01022026!A:BR,31,FALSE)),"",VLOOKUP(A69,Extract_MS_ETF_01022026!A:BR,31,FALSE)/100)</f>
        <v>4.6199999999999998E-2</v>
      </c>
      <c r="O69" s="49">
        <f>IF(ISBLANK(VLOOKUP(A69,Extract_MS_ETF_01022026!A:BR,32,FALSE)),"",VLOOKUP(A69,Extract_MS_ETF_01022026!A:BR,32,FALSE)/100)</f>
        <v>-1.1000000000000001E-3</v>
      </c>
      <c r="P69" s="50">
        <f>VLOOKUP(A69,Extract_MS_ETF_01022026!A:BR,13,FALSE)</f>
        <v>2</v>
      </c>
      <c r="Q69" s="50" t="str">
        <f>IF(VLOOKUP(A69,Extract_MS_ETF_01022026!A:BR,38,FALSE)="not stated","Article 6",VLOOKUP(A69,Extract_MS_ETF_01022026!A:BR,38,FALSE))</f>
        <v>Article 6</v>
      </c>
      <c r="R69" s="51">
        <f>VLOOKUP(A69,Extract_MS_ETF_01022026!A:BR,14,FALSE)</f>
        <v>0.05</v>
      </c>
      <c r="S69" s="51" t="str">
        <f t="shared" si="1"/>
        <v>Inférieur ou égal à 0,20%</v>
      </c>
      <c r="T69" s="52" t="str">
        <f>_xlfn.XLOOKUP(A69,AUTRES!A:A,AUTRES!E:E)</f>
        <v>Physique (échantillonage)</v>
      </c>
      <c r="U69" s="52" t="str">
        <f>_xlfn.XLOOKUP(A69,AUTRES!A:A,AUTRES!F:F)</f>
        <v>Obligataire</v>
      </c>
      <c r="V69" s="52" t="str">
        <f>_xlfn.XLOOKUP(A69,AUTRES!A:A,AUTRES!G:G)</f>
        <v>Entreprises</v>
      </c>
      <c r="W69" s="52" t="str">
        <f>VLOOKUP(A69,Extract_MS_ETF_01022026!A:BR,41,FALSE)</f>
        <v>Bloomberg Euro Corp TR EUR</v>
      </c>
      <c r="X69" s="53">
        <f>VLOOKUP(A69,Extract_MS_ETF_01022026!A:BR,18,FALSE)</f>
        <v>1997214904</v>
      </c>
    </row>
    <row r="70" spans="1:24" x14ac:dyDescent="0.3">
      <c r="A70" s="12" t="s">
        <v>70</v>
      </c>
      <c r="B70" s="12" t="str">
        <f>_xlfn.XLOOKUP(A70,AUTRES!A:A,AUTRES!B:B)</f>
        <v>Obligations</v>
      </c>
      <c r="C70" s="12" t="str">
        <f>_xlfn.XLOOKUP(A70,AUTRES!A:A,AUTRES!C:C)</f>
        <v>Monde</v>
      </c>
      <c r="D70" s="12" t="str">
        <f>VLOOKUP(A70,Extract_MS_ETF_01022026!A:BR,7,FALSE)</f>
        <v>Euro</v>
      </c>
      <c r="E70" s="12" t="str">
        <f>VLOOKUP(A70,Extract_MS_ETF_01022026!A:BR,10,FALSE)</f>
        <v>Europe ETF  - Global Diversified Bond</v>
      </c>
      <c r="F70" s="12" t="str">
        <f>VLOOKUP(A70,'Libllé ETF explicit'!A:B,2,FALSE)</f>
        <v>Amundi Global Aggregate Green Bond UCITS ETF Acc</v>
      </c>
      <c r="G70" s="54" t="str">
        <f>_xlfn.XLOOKUP(A70,AUTRES!A:A,AUTRES!D:D)</f>
        <v>Amundi</v>
      </c>
      <c r="H70" s="47">
        <f>IF(ISBLANK(VLOOKUP(A70,Extract_MS_ETF_01022026!A:BR,21,FALSE)),"",VLOOKUP(A70,Extract_MS_ETF_01022026!A:BR,21,FALSE)/100)</f>
        <v>5.0000000000000001E-3</v>
      </c>
      <c r="I70" s="47">
        <f>IF(ISBLANK(VLOOKUP(A70,Extract_MS_ETF_01022026!A:BR,22,FALSE)),"",VLOOKUP(A70,Extract_MS_ETF_01022026!A:BR,22,FALSE)/100)</f>
        <v>-3.4999999999999996E-3</v>
      </c>
      <c r="J70" s="47">
        <f>IF(ISBLANK(VLOOKUP(A70,Extract_MS_ETF_01022026!A:BR,23,FALSE)),"",VLOOKUP(A70,Extract_MS_ETF_01022026!A:BR,23,FALSE)/100)</f>
        <v>3.5799999999999998E-2</v>
      </c>
      <c r="K70" s="47">
        <f>IF(ISBLANK(VLOOKUP(A70,Extract_MS_ETF_01022026!A:BR,24,FALSE)),"",VLOOKUP(A70,Extract_MS_ETF_01022026!A:BR,24,FALSE)/100)</f>
        <v>6.6699999999999995E-2</v>
      </c>
      <c r="L70" s="47">
        <f>IF(ISBLANK(VLOOKUP(A70,Extract_MS_ETF_01022026!A:BR,25,FALSE)),"",VLOOKUP(A70,Extract_MS_ETF_01022026!A:BR,25,FALSE)/100)</f>
        <v>-0.1802</v>
      </c>
      <c r="M70" s="48">
        <f>IF(ISBLANK(VLOOKUP(A70,Extract_MS_ETF_01022026!A:BR,20,FALSE)),"",VLOOKUP(A70,Extract_MS_ETF_01022026!A:BR,20,FALSE))</f>
        <v>3</v>
      </c>
      <c r="N70" s="49">
        <f>IF(ISBLANK(VLOOKUP(A70,Extract_MS_ETF_01022026!A:BR,31,FALSE)),"",VLOOKUP(A70,Extract_MS_ETF_01022026!A:BR,31,FALSE)/100)</f>
        <v>2.76E-2</v>
      </c>
      <c r="O70" s="49">
        <f>IF(ISBLANK(VLOOKUP(A70,Extract_MS_ETF_01022026!A:BR,32,FALSE)),"",VLOOKUP(A70,Extract_MS_ETF_01022026!A:BR,32,FALSE)/100)</f>
        <v>-2.2799999999999997E-2</v>
      </c>
      <c r="P70" s="50">
        <f>VLOOKUP(A70,Extract_MS_ETF_01022026!A:BR,13,FALSE)</f>
        <v>3</v>
      </c>
      <c r="Q70" s="50" t="str">
        <f>IF(VLOOKUP(A70,Extract_MS_ETF_01022026!A:BR,38,FALSE)="not stated","Article 6",VLOOKUP(A70,Extract_MS_ETF_01022026!A:BR,38,FALSE))</f>
        <v>Article 8</v>
      </c>
      <c r="R70" s="51">
        <f>VLOOKUP(A70,Extract_MS_ETF_01022026!A:BR,14,FALSE)</f>
        <v>0.25</v>
      </c>
      <c r="S70" s="51" t="str">
        <f t="shared" si="1"/>
        <v>Compris entre 0,20% et 0,40%</v>
      </c>
      <c r="T70" s="52" t="str">
        <f>_xlfn.XLOOKUP(A70,AUTRES!A:A,AUTRES!E:E)</f>
        <v>Physique</v>
      </c>
      <c r="U70" s="52" t="str">
        <f>_xlfn.XLOOKUP(A70,AUTRES!A:A,AUTRES!F:F)</f>
        <v>Obligataire</v>
      </c>
      <c r="V70" s="52" t="str">
        <f>_xlfn.XLOOKUP(A70,AUTRES!A:A,AUTRES!G:G)</f>
        <v>Souverain et entreprises</v>
      </c>
      <c r="W70" s="52" t="str">
        <f>VLOOKUP(A70,Extract_MS_ETF_01022026!A:BR,41,FALSE)</f>
        <v>Solactive Green Bond EUR USD IG TR EUR</v>
      </c>
      <c r="X70" s="53">
        <f>VLOOKUP(A70,Extract_MS_ETF_01022026!A:BR,18,FALSE)</f>
        <v>401210441</v>
      </c>
    </row>
    <row r="71" spans="1:24" x14ac:dyDescent="0.3">
      <c r="A71" s="12" t="s">
        <v>146</v>
      </c>
      <c r="B71" s="12" t="str">
        <f>_xlfn.XLOOKUP(A71,AUTRES!A:A,AUTRES!B:B)</f>
        <v>Obligations</v>
      </c>
      <c r="C71" s="12" t="str">
        <f>_xlfn.XLOOKUP(A71,AUTRES!A:A,AUTRES!C:C)</f>
        <v>Zone Euro</v>
      </c>
      <c r="D71" s="12" t="str">
        <f>VLOOKUP(A71,Extract_MS_ETF_01022026!A:BR,7,FALSE)</f>
        <v>Euro</v>
      </c>
      <c r="E71" s="12" t="str">
        <f>VLOOKUP(A71,Extract_MS_ETF_01022026!A:BR,10,FALSE)</f>
        <v>Europe ETF  - Obligations EUR Emprunts d'Etat Court Terme</v>
      </c>
      <c r="F71" s="12" t="str">
        <f>VLOOKUP(A71,'Libllé ETF explicit'!A:B,2,FALSE)</f>
        <v>Amundi Euro Government Bond 1-3Y UCITS ETF Acc</v>
      </c>
      <c r="G71" s="54" t="str">
        <f>_xlfn.XLOOKUP(A71,AUTRES!A:A,AUTRES!D:D)</f>
        <v>Amundi</v>
      </c>
      <c r="H71" s="47">
        <f>IF(ISBLANK(VLOOKUP(A71,Extract_MS_ETF_01022026!A:BR,21,FALSE)),"",VLOOKUP(A71,Extract_MS_ETF_01022026!A:BR,21,FALSE)/100)</f>
        <v>3.4999999999999996E-3</v>
      </c>
      <c r="I71" s="47">
        <f>IF(ISBLANK(VLOOKUP(A71,Extract_MS_ETF_01022026!A:BR,22,FALSE)),"",VLOOKUP(A71,Extract_MS_ETF_01022026!A:BR,22,FALSE)/100)</f>
        <v>2.1299999999999999E-2</v>
      </c>
      <c r="J71" s="47">
        <f>IF(ISBLANK(VLOOKUP(A71,Extract_MS_ETF_01022026!A:BR,23,FALSE)),"",VLOOKUP(A71,Extract_MS_ETF_01022026!A:BR,23,FALSE)/100)</f>
        <v>2.9700000000000001E-2</v>
      </c>
      <c r="K71" s="47">
        <f>IF(ISBLANK(VLOOKUP(A71,Extract_MS_ETF_01022026!A:BR,24,FALSE)),"",VLOOKUP(A71,Extract_MS_ETF_01022026!A:BR,24,FALSE)/100)</f>
        <v>3.3099999999999997E-2</v>
      </c>
      <c r="L71" s="47">
        <f>IF(ISBLANK(VLOOKUP(A71,Extract_MS_ETF_01022026!A:BR,25,FALSE)),"",VLOOKUP(A71,Extract_MS_ETF_01022026!A:BR,25,FALSE)/100)</f>
        <v>-4.99E-2</v>
      </c>
      <c r="M71" s="48">
        <f>IF(ISBLANK(VLOOKUP(A71,Extract_MS_ETF_01022026!A:BR,20,FALSE)),"",VLOOKUP(A71,Extract_MS_ETF_01022026!A:BR,20,FALSE))</f>
        <v>3</v>
      </c>
      <c r="N71" s="49">
        <f>IF(ISBLANK(VLOOKUP(A71,Extract_MS_ETF_01022026!A:BR,31,FALSE)),"",VLOOKUP(A71,Extract_MS_ETF_01022026!A:BR,31,FALSE)/100)</f>
        <v>2.81E-2</v>
      </c>
      <c r="O71" s="49">
        <f>IF(ISBLANK(VLOOKUP(A71,Extract_MS_ETF_01022026!A:BR,32,FALSE)),"",VLOOKUP(A71,Extract_MS_ETF_01022026!A:BR,32,FALSE)/100)</f>
        <v>5.6000000000000008E-3</v>
      </c>
      <c r="P71" s="50">
        <f>VLOOKUP(A71,Extract_MS_ETF_01022026!A:BR,13,FALSE)</f>
        <v>2</v>
      </c>
      <c r="Q71" s="50" t="str">
        <f>IF(VLOOKUP(A71,Extract_MS_ETF_01022026!A:BR,38,FALSE)="not stated","Article 6",VLOOKUP(A71,Extract_MS_ETF_01022026!A:BR,38,FALSE))</f>
        <v>Article 6</v>
      </c>
      <c r="R71" s="51">
        <f>VLOOKUP(A71,Extract_MS_ETF_01022026!A:BR,14,FALSE)</f>
        <v>0.17</v>
      </c>
      <c r="S71" s="51" t="str">
        <f t="shared" si="1"/>
        <v>Inférieur ou égal à 0,20%</v>
      </c>
      <c r="T71" s="52" t="str">
        <f>_xlfn.XLOOKUP(A71,AUTRES!A:A,AUTRES!E:E)</f>
        <v>Physique</v>
      </c>
      <c r="U71" s="52" t="str">
        <f>_xlfn.XLOOKUP(A71,AUTRES!A:A,AUTRES!F:F)</f>
        <v>Obligataire</v>
      </c>
      <c r="V71" s="52" t="str">
        <f>_xlfn.XLOOKUP(A71,AUTRES!A:A,AUTRES!G:G)</f>
        <v>Maturity Bucket</v>
      </c>
      <c r="W71" s="52" t="str">
        <f>VLOOKUP(A71,Extract_MS_ETF_01022026!A:BR,41,FALSE)</f>
        <v>Bloomberg Euro Trsy 50BN 1-3 Y Bd NR EUR</v>
      </c>
      <c r="X71" s="53">
        <f>VLOOKUP(A71,Extract_MS_ETF_01022026!A:BR,18,FALSE)</f>
        <v>2179204917</v>
      </c>
    </row>
    <row r="72" spans="1:24" x14ac:dyDescent="0.3">
      <c r="A72" s="12" t="s">
        <v>147</v>
      </c>
      <c r="B72" s="12" t="str">
        <f>_xlfn.XLOOKUP(A72,AUTRES!A:A,AUTRES!B:B)</f>
        <v>Obligations</v>
      </c>
      <c r="C72" s="12" t="str">
        <f>_xlfn.XLOOKUP(A72,AUTRES!A:A,AUTRES!C:C)</f>
        <v>Zone Euro</v>
      </c>
      <c r="D72" s="12" t="str">
        <f>VLOOKUP(A72,Extract_MS_ETF_01022026!A:BR,7,FALSE)</f>
        <v>Euro</v>
      </c>
      <c r="E72" s="12" t="str">
        <f>VLOOKUP(A72,Extract_MS_ETF_01022026!A:BR,10,FALSE)</f>
        <v>Europe ETF  - Obligations EUR Emprunts d'Etat</v>
      </c>
      <c r="F72" s="12" t="str">
        <f>VLOOKUP(A72,'Libllé ETF explicit'!A:B,2,FALSE)</f>
        <v>Amundi Euro Government Bond 3-5Y UCITS ETF Acc</v>
      </c>
      <c r="G72" s="54" t="str">
        <f>_xlfn.XLOOKUP(A72,AUTRES!A:A,AUTRES!D:D)</f>
        <v>Amundi</v>
      </c>
      <c r="H72" s="47">
        <f>IF(ISBLANK(VLOOKUP(A72,Extract_MS_ETF_01022026!A:BR,21,FALSE)),"",VLOOKUP(A72,Extract_MS_ETF_01022026!A:BR,21,FALSE)/100)</f>
        <v>5.1999999999999998E-3</v>
      </c>
      <c r="I72" s="47">
        <f>IF(ISBLANK(VLOOKUP(A72,Extract_MS_ETF_01022026!A:BR,22,FALSE)),"",VLOOKUP(A72,Extract_MS_ETF_01022026!A:BR,22,FALSE)/100)</f>
        <v>2.3099999999999999E-2</v>
      </c>
      <c r="J72" s="47">
        <f>IF(ISBLANK(VLOOKUP(A72,Extract_MS_ETF_01022026!A:BR,23,FALSE)),"",VLOOKUP(A72,Extract_MS_ETF_01022026!A:BR,23,FALSE)/100)</f>
        <v>2.3199999999999998E-2</v>
      </c>
      <c r="K72" s="47">
        <f>IF(ISBLANK(VLOOKUP(A72,Extract_MS_ETF_01022026!A:BR,24,FALSE)),"",VLOOKUP(A72,Extract_MS_ETF_01022026!A:BR,24,FALSE)/100)</f>
        <v>5.2199999999999996E-2</v>
      </c>
      <c r="L72" s="47">
        <f>IF(ISBLANK(VLOOKUP(A72,Extract_MS_ETF_01022026!A:BR,25,FALSE)),"",VLOOKUP(A72,Extract_MS_ETF_01022026!A:BR,25,FALSE)/100)</f>
        <v>-0.1009</v>
      </c>
      <c r="M72" s="48">
        <f>IF(ISBLANK(VLOOKUP(A72,Extract_MS_ETF_01022026!A:BR,20,FALSE)),"",VLOOKUP(A72,Extract_MS_ETF_01022026!A:BR,20,FALSE))</f>
        <v>4</v>
      </c>
      <c r="N72" s="49">
        <f>IF(ISBLANK(VLOOKUP(A72,Extract_MS_ETF_01022026!A:BR,31,FALSE)),"",VLOOKUP(A72,Extract_MS_ETF_01022026!A:BR,31,FALSE)/100)</f>
        <v>3.0899999999999997E-2</v>
      </c>
      <c r="O72" s="49">
        <f>IF(ISBLANK(VLOOKUP(A72,Extract_MS_ETF_01022026!A:BR,32,FALSE)),"",VLOOKUP(A72,Extract_MS_ETF_01022026!A:BR,32,FALSE)/100)</f>
        <v>-3.2000000000000002E-3</v>
      </c>
      <c r="P72" s="50">
        <f>VLOOKUP(A72,Extract_MS_ETF_01022026!A:BR,13,FALSE)</f>
        <v>2</v>
      </c>
      <c r="Q72" s="50" t="str">
        <f>IF(VLOOKUP(A72,Extract_MS_ETF_01022026!A:BR,38,FALSE)="not stated","Article 6",VLOOKUP(A72,Extract_MS_ETF_01022026!A:BR,38,FALSE))</f>
        <v>Article 6</v>
      </c>
      <c r="R72" s="51">
        <f>VLOOKUP(A72,Extract_MS_ETF_01022026!A:BR,14,FALSE)</f>
        <v>0.17</v>
      </c>
      <c r="S72" s="51" t="str">
        <f t="shared" ref="S72:S84" si="2">IF(R72&lt;=0.2,"Inférieur ou égal à 0,20%",IF(R72&lt;=0.4,"Compris entre 0,20% et 0,40%",IF(R72&gt;0.4,"Supérieur à 0,40%")))</f>
        <v>Inférieur ou égal à 0,20%</v>
      </c>
      <c r="T72" s="52" t="str">
        <f>_xlfn.XLOOKUP(A72,AUTRES!A:A,AUTRES!E:E)</f>
        <v>Physique</v>
      </c>
      <c r="U72" s="52" t="str">
        <f>_xlfn.XLOOKUP(A72,AUTRES!A:A,AUTRES!F:F)</f>
        <v>Obligataire</v>
      </c>
      <c r="V72" s="52" t="str">
        <f>_xlfn.XLOOKUP(A72,AUTRES!A:A,AUTRES!G:G)</f>
        <v>Maturity Bucket</v>
      </c>
      <c r="W72" s="52" t="str">
        <f>VLOOKUP(A72,Extract_MS_ETF_01022026!A:BR,41,FALSE)</f>
        <v>Bloomberg Euro Trsy 50bn 3-5 Y Bd NR EUR</v>
      </c>
      <c r="X72" s="53">
        <f>VLOOKUP(A72,Extract_MS_ETF_01022026!A:BR,18,FALSE)</f>
        <v>1882570966</v>
      </c>
    </row>
    <row r="73" spans="1:24" x14ac:dyDescent="0.3">
      <c r="A73" s="12" t="s">
        <v>148</v>
      </c>
      <c r="B73" s="12" t="str">
        <f>_xlfn.XLOOKUP(A73,AUTRES!A:A,AUTRES!B:B)</f>
        <v>Obligations</v>
      </c>
      <c r="C73" s="12" t="str">
        <f>_xlfn.XLOOKUP(A73,AUTRES!A:A,AUTRES!C:C)</f>
        <v>Zone Euro</v>
      </c>
      <c r="D73" s="12" t="str">
        <f>VLOOKUP(A73,Extract_MS_ETF_01022026!A:BR,7,FALSE)</f>
        <v>Euro</v>
      </c>
      <c r="E73" s="12" t="str">
        <f>VLOOKUP(A73,Extract_MS_ETF_01022026!A:BR,10,FALSE)</f>
        <v>Europe ETF  - Obligations EUR Emprunts d'Etat</v>
      </c>
      <c r="F73" s="12" t="str">
        <f>VLOOKUP(A73,'Libllé ETF explicit'!A:B,2,FALSE)</f>
        <v>Amundi Euro Government Bond 5-7Y UCITS ETF Acc</v>
      </c>
      <c r="G73" s="54" t="str">
        <f>_xlfn.XLOOKUP(A73,AUTRES!A:A,AUTRES!D:D)</f>
        <v>Amundi</v>
      </c>
      <c r="H73" s="47">
        <f>IF(ISBLANK(VLOOKUP(A73,Extract_MS_ETF_01022026!A:BR,21,FALSE)),"",VLOOKUP(A73,Extract_MS_ETF_01022026!A:BR,21,FALSE)/100)</f>
        <v>6.6E-3</v>
      </c>
      <c r="I73" s="47">
        <f>IF(ISBLANK(VLOOKUP(A73,Extract_MS_ETF_01022026!A:BR,22,FALSE)),"",VLOOKUP(A73,Extract_MS_ETF_01022026!A:BR,22,FALSE)/100)</f>
        <v>2.2400000000000003E-2</v>
      </c>
      <c r="J73" s="47">
        <f>IF(ISBLANK(VLOOKUP(A73,Extract_MS_ETF_01022026!A:BR,23,FALSE)),"",VLOOKUP(A73,Extract_MS_ETF_01022026!A:BR,23,FALSE)/100)</f>
        <v>2.0199999999999999E-2</v>
      </c>
      <c r="K73" s="47">
        <f>IF(ISBLANK(VLOOKUP(A73,Extract_MS_ETF_01022026!A:BR,24,FALSE)),"",VLOOKUP(A73,Extract_MS_ETF_01022026!A:BR,24,FALSE)/100)</f>
        <v>6.9599999999999995E-2</v>
      </c>
      <c r="L73" s="47">
        <f>IF(ISBLANK(VLOOKUP(A73,Extract_MS_ETF_01022026!A:BR,25,FALSE)),"",VLOOKUP(A73,Extract_MS_ETF_01022026!A:BR,25,FALSE)/100)</f>
        <v>-0.14460000000000001</v>
      </c>
      <c r="M73" s="48">
        <f>IF(ISBLANK(VLOOKUP(A73,Extract_MS_ETF_01022026!A:BR,20,FALSE)),"",VLOOKUP(A73,Extract_MS_ETF_01022026!A:BR,20,FALSE))</f>
        <v>4</v>
      </c>
      <c r="N73" s="49">
        <f>IF(ISBLANK(VLOOKUP(A73,Extract_MS_ETF_01022026!A:BR,31,FALSE)),"",VLOOKUP(A73,Extract_MS_ETF_01022026!A:BR,31,FALSE)/100)</f>
        <v>3.39E-2</v>
      </c>
      <c r="O73" s="49">
        <f>IF(ISBLANK(VLOOKUP(A73,Extract_MS_ETF_01022026!A:BR,32,FALSE)),"",VLOOKUP(A73,Extract_MS_ETF_01022026!A:BR,32,FALSE)/100)</f>
        <v>-1.1000000000000001E-2</v>
      </c>
      <c r="P73" s="50">
        <f>VLOOKUP(A73,Extract_MS_ETF_01022026!A:BR,13,FALSE)</f>
        <v>3</v>
      </c>
      <c r="Q73" s="50" t="str">
        <f>IF(VLOOKUP(A73,Extract_MS_ETF_01022026!A:BR,38,FALSE)="not stated","Article 6",VLOOKUP(A73,Extract_MS_ETF_01022026!A:BR,38,FALSE))</f>
        <v>Article 6</v>
      </c>
      <c r="R73" s="51">
        <f>VLOOKUP(A73,Extract_MS_ETF_01022026!A:BR,14,FALSE)</f>
        <v>0.17</v>
      </c>
      <c r="S73" s="51" t="str">
        <f t="shared" si="2"/>
        <v>Inférieur ou égal à 0,20%</v>
      </c>
      <c r="T73" s="52" t="str">
        <f>_xlfn.XLOOKUP(A73,AUTRES!A:A,AUTRES!E:E)</f>
        <v>Physique</v>
      </c>
      <c r="U73" s="52" t="str">
        <f>_xlfn.XLOOKUP(A73,AUTRES!A:A,AUTRES!F:F)</f>
        <v>Obligataire</v>
      </c>
      <c r="V73" s="52" t="str">
        <f>_xlfn.XLOOKUP(A73,AUTRES!A:A,AUTRES!G:G)</f>
        <v>Maturity bucket</v>
      </c>
      <c r="W73" s="52" t="str">
        <f>VLOOKUP(A73,Extract_MS_ETF_01022026!A:BR,41,FALSE)</f>
        <v>BBgBarc EUR Trsy 50bn 5-7 Y Bd TR EUR</v>
      </c>
      <c r="X73" s="53">
        <f>VLOOKUP(A73,Extract_MS_ETF_01022026!A:BR,18,FALSE)</f>
        <v>649946489</v>
      </c>
    </row>
    <row r="74" spans="1:24" x14ac:dyDescent="0.3">
      <c r="A74" s="12" t="s">
        <v>117</v>
      </c>
      <c r="B74" s="12" t="str">
        <f>_xlfn.XLOOKUP(A74,AUTRES!A:A,AUTRES!B:B)</f>
        <v>Obligations</v>
      </c>
      <c r="C74" s="12" t="str">
        <f>_xlfn.XLOOKUP(A74,AUTRES!A:A,AUTRES!C:C)</f>
        <v>Zone Euro</v>
      </c>
      <c r="D74" s="12" t="str">
        <f>VLOOKUP(A74,Extract_MS_ETF_01022026!A:BR,7,FALSE)</f>
        <v>Euro</v>
      </c>
      <c r="E74" s="12" t="str">
        <f>VLOOKUP(A74,Extract_MS_ETF_01022026!A:BR,10,FALSE)</f>
        <v>Europe ETF  - Obligations EUR Emprunts d'Etat</v>
      </c>
      <c r="F74" s="12" t="str">
        <f>VLOOKUP(A74,'Libllé ETF explicit'!A:B,2,FALSE)</f>
        <v>Amundi Euro Government Bond 7-10Y UCITS ETF Acc</v>
      </c>
      <c r="G74" s="54" t="str">
        <f>_xlfn.XLOOKUP(A74,AUTRES!A:A,AUTRES!D:D)</f>
        <v>Amundi</v>
      </c>
      <c r="H74" s="47">
        <f>IF(ISBLANK(VLOOKUP(A74,Extract_MS_ETF_01022026!A:BR,21,FALSE)),"",VLOOKUP(A74,Extract_MS_ETF_01022026!A:BR,21,FALSE)/100)</f>
        <v>9.7000000000000003E-3</v>
      </c>
      <c r="I74" s="47">
        <f>IF(ISBLANK(VLOOKUP(A74,Extract_MS_ETF_01022026!A:BR,22,FALSE)),"",VLOOKUP(A74,Extract_MS_ETF_01022026!A:BR,22,FALSE)/100)</f>
        <v>1.5100000000000001E-2</v>
      </c>
      <c r="J74" s="47">
        <f>IF(ISBLANK(VLOOKUP(A74,Extract_MS_ETF_01022026!A:BR,23,FALSE)),"",VLOOKUP(A74,Extract_MS_ETF_01022026!A:BR,23,FALSE)/100)</f>
        <v>1.5300000000000001E-2</v>
      </c>
      <c r="K74" s="47">
        <f>IF(ISBLANK(VLOOKUP(A74,Extract_MS_ETF_01022026!A:BR,24,FALSE)),"",VLOOKUP(A74,Extract_MS_ETF_01022026!A:BR,24,FALSE)/100)</f>
        <v>8.6699999999999999E-2</v>
      </c>
      <c r="L74" s="47">
        <f>IF(ISBLANK(VLOOKUP(A74,Extract_MS_ETF_01022026!A:BR,25,FALSE)),"",VLOOKUP(A74,Extract_MS_ETF_01022026!A:BR,25,FALSE)/100)</f>
        <v>-0.19450000000000001</v>
      </c>
      <c r="M74" s="48">
        <f>IF(ISBLANK(VLOOKUP(A74,Extract_MS_ETF_01022026!A:BR,20,FALSE)),"",VLOOKUP(A74,Extract_MS_ETF_01022026!A:BR,20,FALSE))</f>
        <v>4</v>
      </c>
      <c r="N74" s="49">
        <f>IF(ISBLANK(VLOOKUP(A74,Extract_MS_ETF_01022026!A:BR,31,FALSE)),"",VLOOKUP(A74,Extract_MS_ETF_01022026!A:BR,31,FALSE)/100)</f>
        <v>3.2000000000000001E-2</v>
      </c>
      <c r="O74" s="49">
        <f>IF(ISBLANK(VLOOKUP(A74,Extract_MS_ETF_01022026!A:BR,32,FALSE)),"",VLOOKUP(A74,Extract_MS_ETF_01022026!A:BR,32,FALSE)/100)</f>
        <v>-2.3799999999999998E-2</v>
      </c>
      <c r="P74" s="50">
        <f>VLOOKUP(A74,Extract_MS_ETF_01022026!A:BR,13,FALSE)</f>
        <v>3</v>
      </c>
      <c r="Q74" s="50" t="str">
        <f>IF(VLOOKUP(A74,Extract_MS_ETF_01022026!A:BR,38,FALSE)="not stated","Article 6",VLOOKUP(A74,Extract_MS_ETF_01022026!A:BR,38,FALSE))</f>
        <v>Article 6</v>
      </c>
      <c r="R74" s="51">
        <f>VLOOKUP(A74,Extract_MS_ETF_01022026!A:BR,14,FALSE)</f>
        <v>0.17</v>
      </c>
      <c r="S74" s="51" t="str">
        <f t="shared" si="2"/>
        <v>Inférieur ou égal à 0,20%</v>
      </c>
      <c r="T74" s="52" t="str">
        <f>_xlfn.XLOOKUP(A74,AUTRES!A:A,AUTRES!E:E)</f>
        <v>Physique</v>
      </c>
      <c r="U74" s="52" t="str">
        <f>_xlfn.XLOOKUP(A74,AUTRES!A:A,AUTRES!F:F)</f>
        <v>Obligataire</v>
      </c>
      <c r="V74" s="52" t="str">
        <f>_xlfn.XLOOKUP(A74,AUTRES!A:A,AUTRES!G:G)</f>
        <v>Maturity bucket</v>
      </c>
      <c r="W74" s="52" t="str">
        <f>VLOOKUP(A74,Extract_MS_ETF_01022026!A:BR,41,FALSE)</f>
        <v>BBgBarc EUR Trsy 50bn 7-10 Y Bd TR EUR</v>
      </c>
      <c r="X74" s="53">
        <f>VLOOKUP(A74,Extract_MS_ETF_01022026!A:BR,18,FALSE)</f>
        <v>1476594061</v>
      </c>
    </row>
    <row r="75" spans="1:24" x14ac:dyDescent="0.3">
      <c r="A75" s="12" t="s">
        <v>890</v>
      </c>
      <c r="B75" s="12" t="str">
        <f>_xlfn.XLOOKUP(A75,AUTRES!A:A,AUTRES!B:B)</f>
        <v>Effet de Levier</v>
      </c>
      <c r="C75" s="12" t="str">
        <f>_xlfn.XLOOKUP(A75,AUTRES!A:A,AUTRES!C:C)</f>
        <v>France</v>
      </c>
      <c r="D75" s="12" t="str">
        <f>VLOOKUP(A75,Extract_MS_ETF_01022026!A:BR,7,FALSE)</f>
        <v>Euro</v>
      </c>
      <c r="E75" s="12" t="str">
        <f>VLOOKUP(A75,Extract_MS_ETF_01022026!A:BR,10,FALSE)</f>
        <v>Europe ETF  - Trading - Leveraged/Inverse Actions</v>
      </c>
      <c r="F75" s="12" t="str">
        <f>VLOOKUP(A75,'Libllé ETF explicit'!A:B,2,FALSE)</f>
        <v>Amundi CAC 40 Daily (2x) Leveraged UCITS ETF Acc</v>
      </c>
      <c r="G75" s="54" t="str">
        <f>_xlfn.XLOOKUP(A75,AUTRES!A:A,AUTRES!D:D)</f>
        <v>Amundi</v>
      </c>
      <c r="H75" s="47">
        <f>IF(ISBLANK(VLOOKUP(A75,Extract_MS_ETF_01022026!A:BR,21,FALSE)),"",VLOOKUP(A75,Extract_MS_ETF_01022026!A:BR,21,FALSE)/100)</f>
        <v>-7.6E-3</v>
      </c>
      <c r="I75" s="47">
        <f>IF(ISBLANK(VLOOKUP(A75,Extract_MS_ETF_01022026!A:BR,22,FALSE)),"",VLOOKUP(A75,Extract_MS_ETF_01022026!A:BR,22,FALSE)/100)</f>
        <v>0.2228</v>
      </c>
      <c r="J75" s="47">
        <f>IF(ISBLANK(VLOOKUP(A75,Extract_MS_ETF_01022026!A:BR,23,FALSE)),"",VLOOKUP(A75,Extract_MS_ETF_01022026!A:BR,23,FALSE)/100)</f>
        <v>-4.87E-2</v>
      </c>
      <c r="K75" s="47">
        <f>IF(ISBLANK(VLOOKUP(A75,Extract_MS_ETF_01022026!A:BR,24,FALSE)),"",VLOOKUP(A75,Extract_MS_ETF_01022026!A:BR,24,FALSE)/100)</f>
        <v>0.36090000000000005</v>
      </c>
      <c r="L75" s="47">
        <f>IF(ISBLANK(VLOOKUP(A75,Extract_MS_ETF_01022026!A:BR,25,FALSE)),"",VLOOKUP(A75,Extract_MS_ETF_01022026!A:BR,25,FALSE)/100)</f>
        <v>-0.17980000000000002</v>
      </c>
      <c r="M75" s="48" t="str">
        <f>IF(ISBLANK(VLOOKUP(A75,Extract_MS_ETF_01022026!A:BR,20,FALSE)),"",VLOOKUP(A75,Extract_MS_ETF_01022026!A:BR,20,FALSE))</f>
        <v/>
      </c>
      <c r="N75" s="49">
        <f>IF(ISBLANK(VLOOKUP(A75,Extract_MS_ETF_01022026!A:BR,31,FALSE)),"",VLOOKUP(A75,Extract_MS_ETF_01022026!A:BR,31,FALSE)/100)</f>
        <v>9.4800000000000009E-2</v>
      </c>
      <c r="O75" s="49">
        <f>IF(ISBLANK(VLOOKUP(A75,Extract_MS_ETF_01022026!A:BR,32,FALSE)),"",VLOOKUP(A75,Extract_MS_ETF_01022026!A:BR,32,FALSE)/100)</f>
        <v>0.18190000000000001</v>
      </c>
      <c r="P75" s="50">
        <f>VLOOKUP(A75,Extract_MS_ETF_01022026!A:BR,13,FALSE)</f>
        <v>6</v>
      </c>
      <c r="Q75" s="50" t="str">
        <f>IF(VLOOKUP(A75,Extract_MS_ETF_01022026!A:BR,38,FALSE)="not stated","Article 6",VLOOKUP(A75,Extract_MS_ETF_01022026!A:BR,38,FALSE))</f>
        <v>Article 6</v>
      </c>
      <c r="R75" s="51">
        <f>VLOOKUP(A75,Extract_MS_ETF_01022026!A:BR,14,FALSE)</f>
        <v>0.4</v>
      </c>
      <c r="S75" s="51" t="str">
        <f t="shared" si="2"/>
        <v>Compris entre 0,20% et 0,40%</v>
      </c>
      <c r="T75" s="52" t="str">
        <f>_xlfn.XLOOKUP(A75,AUTRES!A:A,AUTRES!E:E)</f>
        <v>Synthétique</v>
      </c>
      <c r="U75" s="52" t="str">
        <f>_xlfn.XLOOKUP(A75,AUTRES!A:A,AUTRES!F:F)</f>
        <v>Effet de levier</v>
      </c>
      <c r="V75" s="52" t="str">
        <f>_xlfn.XLOOKUP(A75,AUTRES!A:A,AUTRES!G:G)</f>
        <v>France</v>
      </c>
      <c r="W75" s="52" t="str">
        <f>VLOOKUP(A75,Extract_MS_ETF_01022026!A:BR,41,FALSE)</f>
        <v>Euronext Paris CAC 40 Leverage GR EUR</v>
      </c>
      <c r="X75" s="53">
        <f>VLOOKUP(A75,Extract_MS_ETF_01022026!A:BR,18,FALSE)</f>
        <v>241594519</v>
      </c>
    </row>
    <row r="76" spans="1:24" x14ac:dyDescent="0.3">
      <c r="A76" s="12" t="s">
        <v>898</v>
      </c>
      <c r="B76" s="12" t="str">
        <f>_xlfn.XLOOKUP(A76,AUTRES!A:A,AUTRES!B:B)</f>
        <v>Effet de Levier</v>
      </c>
      <c r="C76" s="12" t="str">
        <f>_xlfn.XLOOKUP(A76,AUTRES!A:A,AUTRES!C:C)</f>
        <v>France</v>
      </c>
      <c r="D76" s="12" t="str">
        <f>VLOOKUP(A76,Extract_MS_ETF_01022026!A:BR,7,FALSE)</f>
        <v>Euro</v>
      </c>
      <c r="E76" s="12" t="str">
        <f>VLOOKUP(A76,Extract_MS_ETF_01022026!A:BR,10,FALSE)</f>
        <v>Europe ETF  - Trading - Leveraged/Inverse Actions</v>
      </c>
      <c r="F76" s="12" t="str">
        <f>VLOOKUP(A76,'Libllé ETF explicit'!A:B,2,FALSE)</f>
        <v>Amundi CAC 40 Daily (-1x) Inverse UCITS ETF Acc</v>
      </c>
      <c r="G76" s="54" t="str">
        <f>_xlfn.XLOOKUP(A76,AUTRES!A:A,AUTRES!D:D)</f>
        <v>Amundi</v>
      </c>
      <c r="H76" s="47">
        <f>IF(ISBLANK(VLOOKUP(A76,Extract_MS_ETF_01022026!A:BR,21,FALSE)),"",VLOOKUP(A76,Extract_MS_ETF_01022026!A:BR,21,FALSE)/100)</f>
        <v>3.8E-3</v>
      </c>
      <c r="I76" s="47">
        <f>IF(ISBLANK(VLOOKUP(A76,Extract_MS_ETF_01022026!A:BR,22,FALSE)),"",VLOOKUP(A76,Extract_MS_ETF_01022026!A:BR,22,FALSE)/100)</f>
        <v>-0.1038</v>
      </c>
      <c r="J76" s="47">
        <f>IF(ISBLANK(VLOOKUP(A76,Extract_MS_ETF_01022026!A:BR,23,FALSE)),"",VLOOKUP(A76,Extract_MS_ETF_01022026!A:BR,23,FALSE)/100)</f>
        <v>4.7199999999999999E-2</v>
      </c>
      <c r="K76" s="47">
        <f>IF(ISBLANK(VLOOKUP(A76,Extract_MS_ETF_01022026!A:BR,24,FALSE)),"",VLOOKUP(A76,Extract_MS_ETF_01022026!A:BR,24,FALSE)/100)</f>
        <v>-0.1356</v>
      </c>
      <c r="L76" s="47">
        <f>IF(ISBLANK(VLOOKUP(A76,Extract_MS_ETF_01022026!A:BR,25,FALSE)),"",VLOOKUP(A76,Extract_MS_ETF_01022026!A:BR,25,FALSE)/100)</f>
        <v>1.09E-2</v>
      </c>
      <c r="M76" s="48" t="str">
        <f>IF(ISBLANK(VLOOKUP(A76,Extract_MS_ETF_01022026!A:BR,20,FALSE)),"",VLOOKUP(A76,Extract_MS_ETF_01022026!A:BR,20,FALSE))</f>
        <v/>
      </c>
      <c r="N76" s="49">
        <f>IF(ISBLANK(VLOOKUP(A76,Extract_MS_ETF_01022026!A:BR,31,FALSE)),"",VLOOKUP(A76,Extract_MS_ETF_01022026!A:BR,31,FALSE)/100)</f>
        <v>-3.6799999999999999E-2</v>
      </c>
      <c r="O76" s="49">
        <f>IF(ISBLANK(VLOOKUP(A76,Extract_MS_ETF_01022026!A:BR,32,FALSE)),"",VLOOKUP(A76,Extract_MS_ETF_01022026!A:BR,32,FALSE)/100)</f>
        <v>-0.1007</v>
      </c>
      <c r="P76" s="50">
        <f>VLOOKUP(A76,Extract_MS_ETF_01022026!A:BR,13,FALSE)</f>
        <v>5</v>
      </c>
      <c r="Q76" s="50" t="str">
        <f>IF(VLOOKUP(A76,Extract_MS_ETF_01022026!A:BR,38,FALSE)="not stated","Article 6",VLOOKUP(A76,Extract_MS_ETF_01022026!A:BR,38,FALSE))</f>
        <v>Article 6</v>
      </c>
      <c r="R76" s="51">
        <f>VLOOKUP(A76,Extract_MS_ETF_01022026!A:BR,14,FALSE)</f>
        <v>0.4</v>
      </c>
      <c r="S76" s="51" t="str">
        <f t="shared" si="2"/>
        <v>Compris entre 0,20% et 0,40%</v>
      </c>
      <c r="T76" s="52" t="str">
        <f>_xlfn.XLOOKUP(A76,AUTRES!A:A,AUTRES!E:E)</f>
        <v>Synthétique</v>
      </c>
      <c r="U76" s="52" t="str">
        <f>_xlfn.XLOOKUP(A76,AUTRES!A:A,AUTRES!F:F)</f>
        <v>Effet de levier</v>
      </c>
      <c r="V76" s="52" t="str">
        <f>_xlfn.XLOOKUP(A76,AUTRES!A:A,AUTRES!G:G)</f>
        <v>France</v>
      </c>
      <c r="W76" s="52" t="str">
        <f>VLOOKUP(A76,Extract_MS_ETF_01022026!A:BR,41,FALSE)</f>
        <v>Euronext Paris CAC 40 Short GR EUR</v>
      </c>
      <c r="X76" s="53">
        <f>VLOOKUP(A76,Extract_MS_ETF_01022026!A:BR,18,FALSE)</f>
        <v>92854078</v>
      </c>
    </row>
    <row r="77" spans="1:24" x14ac:dyDescent="0.3">
      <c r="A77" s="12" t="s">
        <v>904</v>
      </c>
      <c r="B77" s="12" t="str">
        <f>_xlfn.XLOOKUP(A77,AUTRES!A:A,AUTRES!B:B)</f>
        <v>Effet de Levier</v>
      </c>
      <c r="C77" s="12" t="str">
        <f>_xlfn.XLOOKUP(A77,AUTRES!A:A,AUTRES!C:C)</f>
        <v>Euroland</v>
      </c>
      <c r="D77" s="12" t="str">
        <f>VLOOKUP(A77,Extract_MS_ETF_01022026!A:BR,7,FALSE)</f>
        <v>Euro</v>
      </c>
      <c r="E77" s="12" t="str">
        <f>VLOOKUP(A77,Extract_MS_ETF_01022026!A:BR,10,FALSE)</f>
        <v>Europe ETF  - Trading - Leveraged/Inverse Actions</v>
      </c>
      <c r="F77" s="12" t="str">
        <f>VLOOKUP(A77,'Libllé ETF explicit'!A:B,2,FALSE)</f>
        <v>Amundi EURO STOXX 50 Daily (2x) Leveraged UCITS ETF Acc</v>
      </c>
      <c r="G77" s="54" t="str">
        <f>_xlfn.XLOOKUP(A77,AUTRES!A:A,AUTRES!D:D)</f>
        <v>Amundi</v>
      </c>
      <c r="H77" s="47">
        <f>IF(ISBLANK(VLOOKUP(A77,Extract_MS_ETF_01022026!A:BR,21,FALSE)),"",VLOOKUP(A77,Extract_MS_ETF_01022026!A:BR,21,FALSE)/100)</f>
        <v>5.4299999999999994E-2</v>
      </c>
      <c r="I77" s="47">
        <f>IF(ISBLANK(VLOOKUP(A77,Extract_MS_ETF_01022026!A:BR,22,FALSE)),"",VLOOKUP(A77,Extract_MS_ETF_01022026!A:BR,22,FALSE)/100)</f>
        <v>0.38900000000000001</v>
      </c>
      <c r="J77" s="47">
        <f>IF(ISBLANK(VLOOKUP(A77,Extract_MS_ETF_01022026!A:BR,23,FALSE)),"",VLOOKUP(A77,Extract_MS_ETF_01022026!A:BR,23,FALSE)/100)</f>
        <v>0.16320000000000001</v>
      </c>
      <c r="K77" s="47">
        <f>IF(ISBLANK(VLOOKUP(A77,Extract_MS_ETF_01022026!A:BR,24,FALSE)),"",VLOOKUP(A77,Extract_MS_ETF_01022026!A:BR,24,FALSE)/100)</f>
        <v>0.4204</v>
      </c>
      <c r="L77" s="47">
        <f>IF(ISBLANK(VLOOKUP(A77,Extract_MS_ETF_01022026!A:BR,25,FALSE)),"",VLOOKUP(A77,Extract_MS_ETF_01022026!A:BR,25,FALSE)/100)</f>
        <v>-0.22190000000000001</v>
      </c>
      <c r="M77" s="48" t="str">
        <f>IF(ISBLANK(VLOOKUP(A77,Extract_MS_ETF_01022026!A:BR,20,FALSE)),"",VLOOKUP(A77,Extract_MS_ETF_01022026!A:BR,20,FALSE))</f>
        <v/>
      </c>
      <c r="N77" s="49">
        <f>IF(ISBLANK(VLOOKUP(A77,Extract_MS_ETF_01022026!A:BR,31,FALSE)),"",VLOOKUP(A77,Extract_MS_ETF_01022026!A:BR,31,FALSE)/100)</f>
        <v>0.26200000000000001</v>
      </c>
      <c r="O77" s="49">
        <f>IF(ISBLANK(VLOOKUP(A77,Extract_MS_ETF_01022026!A:BR,32,FALSE)),"",VLOOKUP(A77,Extract_MS_ETF_01022026!A:BR,32,FALSE)/100)</f>
        <v>0.24109999999999998</v>
      </c>
      <c r="P77" s="50">
        <f>VLOOKUP(A77,Extract_MS_ETF_01022026!A:BR,13,FALSE)</f>
        <v>6</v>
      </c>
      <c r="Q77" s="50" t="str">
        <f>IF(VLOOKUP(A77,Extract_MS_ETF_01022026!A:BR,38,FALSE)="not stated","Article 6",VLOOKUP(A77,Extract_MS_ETF_01022026!A:BR,38,FALSE))</f>
        <v>Article 6</v>
      </c>
      <c r="R77" s="51">
        <f>VLOOKUP(A77,Extract_MS_ETF_01022026!A:BR,14,FALSE)</f>
        <v>0.4</v>
      </c>
      <c r="S77" s="51" t="str">
        <f t="shared" si="2"/>
        <v>Compris entre 0,20% et 0,40%</v>
      </c>
      <c r="T77" s="52" t="str">
        <f>_xlfn.XLOOKUP(A77,AUTRES!A:A,AUTRES!E:E)</f>
        <v>Synthétique</v>
      </c>
      <c r="U77" s="52" t="str">
        <f>_xlfn.XLOOKUP(A77,AUTRES!A:A,AUTRES!F:F)</f>
        <v>Effet de levier</v>
      </c>
      <c r="V77" s="52" t="str">
        <f>_xlfn.XLOOKUP(A77,AUTRES!A:A,AUTRES!G:G)</f>
        <v>Europe</v>
      </c>
      <c r="W77" s="52" t="str">
        <f>VLOOKUP(A77,Extract_MS_ETF_01022026!A:BR,41,FALSE)</f>
        <v>EURO STOXX 50 Daily Leverage NR EUR</v>
      </c>
      <c r="X77" s="53">
        <f>VLOOKUP(A77,Extract_MS_ETF_01022026!A:BR,18,FALSE)</f>
        <v>192477739</v>
      </c>
    </row>
    <row r="78" spans="1:24" x14ac:dyDescent="0.3">
      <c r="A78" s="12" t="s">
        <v>910</v>
      </c>
      <c r="B78" s="12" t="str">
        <f>_xlfn.XLOOKUP(A78,AUTRES!A:A,AUTRES!B:B)</f>
        <v>Effet de Levier</v>
      </c>
      <c r="C78" s="12" t="str">
        <f>_xlfn.XLOOKUP(A78,AUTRES!A:A,AUTRES!C:C)</f>
        <v>Euroland</v>
      </c>
      <c r="D78" s="12" t="str">
        <f>VLOOKUP(A78,Extract_MS_ETF_01022026!A:BR,7,FALSE)</f>
        <v>Euro</v>
      </c>
      <c r="E78" s="12" t="str">
        <f>VLOOKUP(A78,Extract_MS_ETF_01022026!A:BR,10,FALSE)</f>
        <v>Europe ETF  - Trading - Leveraged/Inverse Actions</v>
      </c>
      <c r="F78" s="12" t="str">
        <f>VLOOKUP(A78,'Libllé ETF explicit'!A:B,2,FALSE)</f>
        <v>Amundi EURO STOXX 50 Daily (-1x) Inverse UCITS ETF Acc</v>
      </c>
      <c r="G78" s="54" t="str">
        <f>_xlfn.XLOOKUP(A78,AUTRES!A:A,AUTRES!D:D)</f>
        <v>Amundi</v>
      </c>
      <c r="H78" s="47">
        <f>IF(ISBLANK(VLOOKUP(A78,Extract_MS_ETF_01022026!A:BR,21,FALSE)),"",VLOOKUP(A78,Extract_MS_ETF_01022026!A:BR,21,FALSE)/100)</f>
        <v>-2.3599999999999999E-2</v>
      </c>
      <c r="I78" s="47">
        <f>IF(ISBLANK(VLOOKUP(A78,Extract_MS_ETF_01022026!A:BR,22,FALSE)),"",VLOOKUP(A78,Extract_MS_ETF_01022026!A:BR,22,FALSE)/100)</f>
        <v>-0.16309999999999999</v>
      </c>
      <c r="J78" s="47">
        <f>IF(ISBLANK(VLOOKUP(A78,Extract_MS_ETF_01022026!A:BR,23,FALSE)),"",VLOOKUP(A78,Extract_MS_ETF_01022026!A:BR,23,FALSE)/100)</f>
        <v>-5.4100000000000002E-2</v>
      </c>
      <c r="K78" s="47">
        <f>IF(ISBLANK(VLOOKUP(A78,Extract_MS_ETF_01022026!A:BR,24,FALSE)),"",VLOOKUP(A78,Extract_MS_ETF_01022026!A:BR,24,FALSE)/100)</f>
        <v>-0.15289999999999998</v>
      </c>
      <c r="L78" s="47">
        <f>IF(ISBLANK(VLOOKUP(A78,Extract_MS_ETF_01022026!A:BR,25,FALSE)),"",VLOOKUP(A78,Extract_MS_ETF_01022026!A:BR,25,FALSE)/100)</f>
        <v>3.5699999999999996E-2</v>
      </c>
      <c r="M78" s="48" t="str">
        <f>IF(ISBLANK(VLOOKUP(A78,Extract_MS_ETF_01022026!A:BR,20,FALSE)),"",VLOOKUP(A78,Extract_MS_ETF_01022026!A:BR,20,FALSE))</f>
        <v/>
      </c>
      <c r="N78" s="49">
        <f>IF(ISBLANK(VLOOKUP(A78,Extract_MS_ETF_01022026!A:BR,31,FALSE)),"",VLOOKUP(A78,Extract_MS_ETF_01022026!A:BR,31,FALSE)/100)</f>
        <v>-0.10400000000000001</v>
      </c>
      <c r="O78" s="49">
        <f>IF(ISBLANK(VLOOKUP(A78,Extract_MS_ETF_01022026!A:BR,32,FALSE)),"",VLOOKUP(A78,Extract_MS_ETF_01022026!A:BR,32,FALSE)/100)</f>
        <v>-0.12279999999999999</v>
      </c>
      <c r="P78" s="50">
        <f>VLOOKUP(A78,Extract_MS_ETF_01022026!A:BR,13,FALSE)</f>
        <v>5</v>
      </c>
      <c r="Q78" s="50" t="str">
        <f>IF(VLOOKUP(A78,Extract_MS_ETF_01022026!A:BR,38,FALSE)="not stated","Article 6",VLOOKUP(A78,Extract_MS_ETF_01022026!A:BR,38,FALSE))</f>
        <v>Article 6</v>
      </c>
      <c r="R78" s="51">
        <f>VLOOKUP(A78,Extract_MS_ETF_01022026!A:BR,14,FALSE)</f>
        <v>0.4</v>
      </c>
      <c r="S78" s="51" t="str">
        <f t="shared" si="2"/>
        <v>Compris entre 0,20% et 0,40%</v>
      </c>
      <c r="T78" s="52" t="str">
        <f>_xlfn.XLOOKUP(A78,AUTRES!A:A,AUTRES!E:E)</f>
        <v>Synthétique</v>
      </c>
      <c r="U78" s="52" t="str">
        <f>_xlfn.XLOOKUP(A78,AUTRES!A:A,AUTRES!F:F)</f>
        <v>Effet de levier</v>
      </c>
      <c r="V78" s="52" t="str">
        <f>_xlfn.XLOOKUP(A78,AUTRES!A:A,AUTRES!G:G)</f>
        <v>Europe</v>
      </c>
      <c r="W78" s="52" t="str">
        <f>VLOOKUP(A78,Extract_MS_ETF_01022026!A:BR,41,FALSE)</f>
        <v>EURO STOXX 50 Daily Short GR EUR</v>
      </c>
      <c r="X78" s="53">
        <f>VLOOKUP(A78,Extract_MS_ETF_01022026!A:BR,18,FALSE)</f>
        <v>31743681</v>
      </c>
    </row>
    <row r="79" spans="1:24" x14ac:dyDescent="0.3">
      <c r="A79" s="12" t="s">
        <v>917</v>
      </c>
      <c r="B79" s="12" t="str">
        <f>_xlfn.XLOOKUP(A79,AUTRES!A:A,AUTRES!B:B)</f>
        <v>Effet de Levier</v>
      </c>
      <c r="C79" s="12" t="str">
        <f>_xlfn.XLOOKUP(A79,AUTRES!A:A,AUTRES!C:C)</f>
        <v>États-Unis d'Amérique</v>
      </c>
      <c r="D79" s="12" t="str">
        <f>VLOOKUP(A79,Extract_MS_ETF_01022026!A:BR,7,FALSE)</f>
        <v>Dollar américain</v>
      </c>
      <c r="E79" s="12" t="str">
        <f>VLOOKUP(A79,Extract_MS_ETF_01022026!A:BR,10,FALSE)</f>
        <v>Europe ETF  - Trading - Leveraged/Inverse Actions</v>
      </c>
      <c r="F79" s="12" t="str">
        <f>VLOOKUP(A79,'Libllé ETF explicit'!A:B,2,FALSE)</f>
        <v>Xtrackers S&amp;P 500 2x Leveraged Daily Swap UCITS ETF 1C</v>
      </c>
      <c r="G79" s="54" t="str">
        <f>_xlfn.XLOOKUP(A79,AUTRES!A:A,AUTRES!D:D)</f>
        <v>DWS</v>
      </c>
      <c r="H79" s="47">
        <f>IF(ISBLANK(VLOOKUP(A79,Extract_MS_ETF_01022026!A:BR,21,FALSE)),"",VLOOKUP(A79,Extract_MS_ETF_01022026!A:BR,21,FALSE)/100)</f>
        <v>8.8999999999999999E-3</v>
      </c>
      <c r="I79" s="47">
        <f>IF(ISBLANK(VLOOKUP(A79,Extract_MS_ETF_01022026!A:BR,22,FALSE)),"",VLOOKUP(A79,Extract_MS_ETF_01022026!A:BR,22,FALSE)/100)</f>
        <v>0.27110000000000001</v>
      </c>
      <c r="J79" s="47">
        <f>IF(ISBLANK(VLOOKUP(A79,Extract_MS_ETF_01022026!A:BR,23,FALSE)),"",VLOOKUP(A79,Extract_MS_ETF_01022026!A:BR,23,FALSE)/100)</f>
        <v>0.44119999999999998</v>
      </c>
      <c r="K79" s="47">
        <f>IF(ISBLANK(VLOOKUP(A79,Extract_MS_ETF_01022026!A:BR,24,FALSE)),"",VLOOKUP(A79,Extract_MS_ETF_01022026!A:BR,24,FALSE)/100)</f>
        <v>0.47060000000000002</v>
      </c>
      <c r="L79" s="47">
        <f>IF(ISBLANK(VLOOKUP(A79,Extract_MS_ETF_01022026!A:BR,25,FALSE)),"",VLOOKUP(A79,Extract_MS_ETF_01022026!A:BR,25,FALSE)/100)</f>
        <v>-0.38569999999999999</v>
      </c>
      <c r="M79" s="48" t="str">
        <f>IF(ISBLANK(VLOOKUP(A79,Extract_MS_ETF_01022026!A:BR,20,FALSE)),"",VLOOKUP(A79,Extract_MS_ETF_01022026!A:BR,20,FALSE))</f>
        <v/>
      </c>
      <c r="N79" s="49">
        <f>IF(ISBLANK(VLOOKUP(A79,Extract_MS_ETF_01022026!A:BR,31,FALSE)),"",VLOOKUP(A79,Extract_MS_ETF_01022026!A:BR,31,FALSE)/100)</f>
        <v>0.35630000000000001</v>
      </c>
      <c r="O79" s="49">
        <f>IF(ISBLANK(VLOOKUP(A79,Extract_MS_ETF_01022026!A:BR,32,FALSE)),"",VLOOKUP(A79,Extract_MS_ETF_01022026!A:BR,32,FALSE)/100)</f>
        <v>0.22370000000000001</v>
      </c>
      <c r="P79" s="50">
        <f>VLOOKUP(A79,Extract_MS_ETF_01022026!A:BR,13,FALSE)</f>
        <v>5</v>
      </c>
      <c r="Q79" s="50" t="str">
        <f>IF(VLOOKUP(A79,Extract_MS_ETF_01022026!A:BR,38,FALSE)="not stated","Article 6",VLOOKUP(A79,Extract_MS_ETF_01022026!A:BR,38,FALSE))</f>
        <v>Article 6</v>
      </c>
      <c r="R79" s="51">
        <f>VLOOKUP(A79,Extract_MS_ETF_01022026!A:BR,14,FALSE)</f>
        <v>0.4</v>
      </c>
      <c r="S79" s="51" t="str">
        <f t="shared" si="2"/>
        <v>Compris entre 0,20% et 0,40%</v>
      </c>
      <c r="T79" s="52" t="str">
        <f>_xlfn.XLOOKUP(A79,AUTRES!A:A,AUTRES!E:E)</f>
        <v>Synthétique</v>
      </c>
      <c r="U79" s="52" t="str">
        <f>_xlfn.XLOOKUP(A79,AUTRES!A:A,AUTRES!F:F)</f>
        <v>Effet de levier</v>
      </c>
      <c r="V79" s="52" t="str">
        <f>_xlfn.XLOOKUP(A79,AUTRES!A:A,AUTRES!G:G)</f>
        <v>États-Unis d'Amérique</v>
      </c>
      <c r="W79" s="52" t="str">
        <f>VLOOKUP(A79,Extract_MS_ETF_01022026!A:BR,41,FALSE)</f>
        <v>S&amp;P 500 2x Leveraged Daily NR USD</v>
      </c>
      <c r="X79" s="53">
        <f>VLOOKUP(A79,Extract_MS_ETF_01022026!A:BR,18,FALSE)</f>
        <v>559610679</v>
      </c>
    </row>
    <row r="80" spans="1:24" x14ac:dyDescent="0.3">
      <c r="A80" s="12" t="s">
        <v>924</v>
      </c>
      <c r="B80" s="12" t="str">
        <f>_xlfn.XLOOKUP(A80,AUTRES!A:A,AUTRES!B:B)</f>
        <v>Effet de Levier</v>
      </c>
      <c r="C80" s="12" t="str">
        <f>_xlfn.XLOOKUP(A80,AUTRES!A:A,AUTRES!C:C)</f>
        <v>États-Unis d'Amérique</v>
      </c>
      <c r="D80" s="12" t="str">
        <f>VLOOKUP(A80,Extract_MS_ETF_01022026!A:BR,7,FALSE)</f>
        <v>Dollar américain</v>
      </c>
      <c r="E80" s="12" t="str">
        <f>VLOOKUP(A80,Extract_MS_ETF_01022026!A:BR,10,FALSE)</f>
        <v>Europe ETF  - Trading - Leveraged/Inverse Actions</v>
      </c>
      <c r="F80" s="12" t="str">
        <f>VLOOKUP(A80,'Libllé ETF explicit'!A:B,2,FALSE)</f>
        <v>Xtrackers S&amp;P 500 Inverse Daily Swap UCITS ETF 1C</v>
      </c>
      <c r="G80" s="54" t="str">
        <f>_xlfn.XLOOKUP(A80,AUTRES!A:A,AUTRES!D:D)</f>
        <v>DWS</v>
      </c>
      <c r="H80" s="47">
        <f>IF(ISBLANK(VLOOKUP(A80,Extract_MS_ETF_01022026!A:BR,21,FALSE)),"",VLOOKUP(A80,Extract_MS_ETF_01022026!A:BR,21,FALSE)/100)</f>
        <v>-1.2999999999999999E-3</v>
      </c>
      <c r="I80" s="47">
        <f>IF(ISBLANK(VLOOKUP(A80,Extract_MS_ETF_01022026!A:BR,22,FALSE)),"",VLOOKUP(A80,Extract_MS_ETF_01022026!A:BR,22,FALSE)/100)</f>
        <v>-0.10039999999999999</v>
      </c>
      <c r="J80" s="47">
        <f>IF(ISBLANK(VLOOKUP(A80,Extract_MS_ETF_01022026!A:BR,23,FALSE)),"",VLOOKUP(A80,Extract_MS_ETF_01022026!A:BR,23,FALSE)/100)</f>
        <v>-0.1229</v>
      </c>
      <c r="K80" s="47">
        <f>IF(ISBLANK(VLOOKUP(A80,Extract_MS_ETF_01022026!A:BR,24,FALSE)),"",VLOOKUP(A80,Extract_MS_ETF_01022026!A:BR,24,FALSE)/100)</f>
        <v>-0.13819999999999999</v>
      </c>
      <c r="L80" s="47">
        <f>IF(ISBLANK(VLOOKUP(A80,Extract_MS_ETF_01022026!A:BR,25,FALSE)),"",VLOOKUP(A80,Extract_MS_ETF_01022026!A:BR,25,FALSE)/100)</f>
        <v>0.193</v>
      </c>
      <c r="M80" s="48" t="str">
        <f>IF(ISBLANK(VLOOKUP(A80,Extract_MS_ETF_01022026!A:BR,20,FALSE)),"",VLOOKUP(A80,Extract_MS_ETF_01022026!A:BR,20,FALSE))</f>
        <v/>
      </c>
      <c r="N80" s="49">
        <f>IF(ISBLANK(VLOOKUP(A80,Extract_MS_ETF_01022026!A:BR,31,FALSE)),"",VLOOKUP(A80,Extract_MS_ETF_01022026!A:BR,31,FALSE)/100)</f>
        <v>-0.10890000000000001</v>
      </c>
      <c r="O80" s="49">
        <f>IF(ISBLANK(VLOOKUP(A80,Extract_MS_ETF_01022026!A:BR,32,FALSE)),"",VLOOKUP(A80,Extract_MS_ETF_01022026!A:BR,32,FALSE)/100)</f>
        <v>-9.2499999999999999E-2</v>
      </c>
      <c r="P80" s="50">
        <f>VLOOKUP(A80,Extract_MS_ETF_01022026!A:BR,13,FALSE)</f>
        <v>4</v>
      </c>
      <c r="Q80" s="50" t="str">
        <f>IF(VLOOKUP(A80,Extract_MS_ETF_01022026!A:BR,38,FALSE)="not stated","Article 6",VLOOKUP(A80,Extract_MS_ETF_01022026!A:BR,38,FALSE))</f>
        <v>Article 6</v>
      </c>
      <c r="R80" s="51">
        <f>VLOOKUP(A80,Extract_MS_ETF_01022026!A:BR,14,FALSE)</f>
        <v>0.3</v>
      </c>
      <c r="S80" s="51" t="str">
        <f t="shared" si="2"/>
        <v>Compris entre 0,20% et 0,40%</v>
      </c>
      <c r="T80" s="52" t="str">
        <f>_xlfn.XLOOKUP(A80,AUTRES!A:A,AUTRES!E:E)</f>
        <v>Synthétique</v>
      </c>
      <c r="U80" s="52" t="str">
        <f>_xlfn.XLOOKUP(A80,AUTRES!A:A,AUTRES!F:F)</f>
        <v>Effet de levier</v>
      </c>
      <c r="V80" s="52" t="str">
        <f>_xlfn.XLOOKUP(A80,AUTRES!A:A,AUTRES!G:G)</f>
        <v>États-Unis d'Amérique</v>
      </c>
      <c r="W80" s="52" t="str">
        <f>VLOOKUP(A80,Extract_MS_ETF_01022026!A:BR,41,FALSE)</f>
        <v>S&amp;P 500 Inverse Daily GR USD</v>
      </c>
      <c r="X80" s="53">
        <f>VLOOKUP(A80,Extract_MS_ETF_01022026!A:BR,18,FALSE)</f>
        <v>147262413</v>
      </c>
    </row>
    <row r="81" spans="1:24" x14ac:dyDescent="0.3">
      <c r="A81" s="12" t="s">
        <v>930</v>
      </c>
      <c r="B81" s="12" t="str">
        <f>_xlfn.XLOOKUP(A81,AUTRES!A:A,AUTRES!B:B)</f>
        <v>Effet de Levier</v>
      </c>
      <c r="C81" s="12" t="str">
        <f>_xlfn.XLOOKUP(A81,AUTRES!A:A,AUTRES!C:C)</f>
        <v>États-Unis d'Amérique</v>
      </c>
      <c r="D81" s="12" t="str">
        <f>VLOOKUP(A81,Extract_MS_ETF_01022026!A:BR,7,FALSE)</f>
        <v>Euro</v>
      </c>
      <c r="E81" s="12" t="str">
        <f>VLOOKUP(A81,Extract_MS_ETF_01022026!A:BR,10,FALSE)</f>
        <v>Europe ETF  - Trading - Leveraged/Inverse Actions</v>
      </c>
      <c r="F81" s="12" t="str">
        <f>VLOOKUP(A81,'Libllé ETF explicit'!A:B,2,FALSE)</f>
        <v>Amundi Nasdaq-100 Daily (2x) Leveraged UCITS ETF Acc</v>
      </c>
      <c r="G81" s="54" t="str">
        <f>_xlfn.XLOOKUP(A81,AUTRES!A:A,AUTRES!D:D)</f>
        <v>Amundi</v>
      </c>
      <c r="H81" s="47">
        <f>IF(ISBLANK(VLOOKUP(A81,Extract_MS_ETF_01022026!A:BR,21,FALSE)),"",VLOOKUP(A81,Extract_MS_ETF_01022026!A:BR,21,FALSE)/100)</f>
        <v>3.9000000000000003E-3</v>
      </c>
      <c r="I81" s="47">
        <f>IF(ISBLANK(VLOOKUP(A81,Extract_MS_ETF_01022026!A:BR,22,FALSE)),"",VLOOKUP(A81,Extract_MS_ETF_01022026!A:BR,22,FALSE)/100)</f>
        <v>0.1497</v>
      </c>
      <c r="J81" s="47">
        <f>IF(ISBLANK(VLOOKUP(A81,Extract_MS_ETF_01022026!A:BR,23,FALSE)),"",VLOOKUP(A81,Extract_MS_ETF_01022026!A:BR,23,FALSE)/100)</f>
        <v>0.52510000000000001</v>
      </c>
      <c r="K81" s="47">
        <f>IF(ISBLANK(VLOOKUP(A81,Extract_MS_ETF_01022026!A:BR,24,FALSE)),"",VLOOKUP(A81,Extract_MS_ETF_01022026!A:BR,24,FALSE)/100)</f>
        <v>1.1024</v>
      </c>
      <c r="L81" s="47">
        <f>IF(ISBLANK(VLOOKUP(A81,Extract_MS_ETF_01022026!A:BR,25,FALSE)),"",VLOOKUP(A81,Extract_MS_ETF_01022026!A:BR,25,FALSE)/100)</f>
        <v>-0.57689999999999997</v>
      </c>
      <c r="M81" s="48" t="str">
        <f>IF(ISBLANK(VLOOKUP(A81,Extract_MS_ETF_01022026!A:BR,20,FALSE)),"",VLOOKUP(A81,Extract_MS_ETF_01022026!A:BR,20,FALSE))</f>
        <v/>
      </c>
      <c r="N81" s="49">
        <f>IF(ISBLANK(VLOOKUP(A81,Extract_MS_ETF_01022026!A:BR,31,FALSE)),"",VLOOKUP(A81,Extract_MS_ETF_01022026!A:BR,31,FALSE)/100)</f>
        <v>0.47110000000000002</v>
      </c>
      <c r="O81" s="49">
        <f>IF(ISBLANK(VLOOKUP(A81,Extract_MS_ETF_01022026!A:BR,32,FALSE)),"",VLOOKUP(A81,Extract_MS_ETF_01022026!A:BR,32,FALSE)/100)</f>
        <v>0.21030000000000001</v>
      </c>
      <c r="P81" s="50">
        <f>VLOOKUP(A81,Extract_MS_ETF_01022026!A:BR,13,FALSE)</f>
        <v>6</v>
      </c>
      <c r="Q81" s="50" t="str">
        <f>IF(VLOOKUP(A81,Extract_MS_ETF_01022026!A:BR,38,FALSE)="not stated","Article 6",VLOOKUP(A81,Extract_MS_ETF_01022026!A:BR,38,FALSE))</f>
        <v>Article 6</v>
      </c>
      <c r="R81" s="51">
        <f>VLOOKUP(A81,Extract_MS_ETF_01022026!A:BR,14,FALSE)</f>
        <v>0.6</v>
      </c>
      <c r="S81" s="51" t="str">
        <f t="shared" si="2"/>
        <v>Supérieur à 0,40%</v>
      </c>
      <c r="T81" s="52" t="str">
        <f>_xlfn.XLOOKUP(A81,AUTRES!A:A,AUTRES!E:E)</f>
        <v>Synthétique</v>
      </c>
      <c r="U81" s="52" t="str">
        <f>_xlfn.XLOOKUP(A81,AUTRES!A:A,AUTRES!F:F)</f>
        <v>Effet de levier</v>
      </c>
      <c r="V81" s="52" t="str">
        <f>_xlfn.XLOOKUP(A81,AUTRES!A:A,AUTRES!G:G)</f>
        <v>États-Unis d'Amérique</v>
      </c>
      <c r="W81" s="52" t="str">
        <f>VLOOKUP(A81,Extract_MS_ETF_01022026!A:BR,41,FALSE)</f>
        <v>NASDAQ US-100 Leveraged Notional NR</v>
      </c>
      <c r="X81" s="53">
        <f>VLOOKUP(A81,Extract_MS_ETF_01022026!A:BR,18,FALSE)</f>
        <v>1011885279</v>
      </c>
    </row>
    <row r="82" spans="1:24" x14ac:dyDescent="0.3">
      <c r="A82" s="12" t="s">
        <v>935</v>
      </c>
      <c r="B82" s="12" t="str">
        <f>_xlfn.XLOOKUP(A82,AUTRES!A:A,AUTRES!B:B)</f>
        <v>Actions</v>
      </c>
      <c r="C82" s="12" t="str">
        <f>_xlfn.XLOOKUP(A82,AUTRES!A:A,AUTRES!C:C)</f>
        <v>Monde</v>
      </c>
      <c r="D82" s="12" t="str">
        <f>VLOOKUP(A82,Extract_MS_ETF_01022026!A:BR,7,FALSE)</f>
        <v>Euro</v>
      </c>
      <c r="E82" s="12" t="str">
        <f>VLOOKUP(A82,Extract_MS_ETF_01022026!A:BR,10,FALSE)</f>
        <v>Europe ETF  - Autres actions</v>
      </c>
      <c r="F82" s="12" t="str">
        <f>VLOOKUP(A82,'Libllé ETF explicit'!A:B,2,FALSE)</f>
        <v>Amundi MSCI World Swap II UCITS ETF EUR Hedged Acc</v>
      </c>
      <c r="G82" s="54" t="str">
        <f>_xlfn.XLOOKUP(A82,AUTRES!A:A,AUTRES!D:D)</f>
        <v>Amundi</v>
      </c>
      <c r="H82" s="47">
        <f>IF(ISBLANK(VLOOKUP(A82,Extract_MS_ETF_01022026!A:BR,21,FALSE)),"",VLOOKUP(A82,Extract_MS_ETF_01022026!A:BR,21,FALSE)/100)</f>
        <v>9.8999999999999991E-3</v>
      </c>
      <c r="I82" s="47">
        <f>IF(ISBLANK(VLOOKUP(A82,Extract_MS_ETF_01022026!A:BR,22,FALSE)),"",VLOOKUP(A82,Extract_MS_ETF_01022026!A:BR,22,FALSE)/100)</f>
        <v>0.16620000000000001</v>
      </c>
      <c r="J82" s="47">
        <f>IF(ISBLANK(VLOOKUP(A82,Extract_MS_ETF_01022026!A:BR,23,FALSE)),"",VLOOKUP(A82,Extract_MS_ETF_01022026!A:BR,23,FALSE)/100)</f>
        <v>0.19820000000000002</v>
      </c>
      <c r="K82" s="47">
        <f>IF(ISBLANK(VLOOKUP(A82,Extract_MS_ETF_01022026!A:BR,24,FALSE)),"",VLOOKUP(A82,Extract_MS_ETF_01022026!A:BR,24,FALSE)/100)</f>
        <v>0.2089</v>
      </c>
      <c r="L82" s="47">
        <f>IF(ISBLANK(VLOOKUP(A82,Extract_MS_ETF_01022026!A:BR,25,FALSE)),"",VLOOKUP(A82,Extract_MS_ETF_01022026!A:BR,25,FALSE)/100)</f>
        <v>-0.17879999999999999</v>
      </c>
      <c r="M82" s="48" t="str">
        <f>IF(ISBLANK(VLOOKUP(A82,Extract_MS_ETF_01022026!A:BR,20,FALSE)),"",VLOOKUP(A82,Extract_MS_ETF_01022026!A:BR,20,FALSE))</f>
        <v/>
      </c>
      <c r="N82" s="49">
        <f>IF(ISBLANK(VLOOKUP(A82,Extract_MS_ETF_01022026!A:BR,31,FALSE)),"",VLOOKUP(A82,Extract_MS_ETF_01022026!A:BR,31,FALSE)/100)</f>
        <v>0.17629999999999998</v>
      </c>
      <c r="O82" s="49" t="str">
        <f>IF(ISBLANK(VLOOKUP(A82,Extract_MS_ETF_01022026!A:BR,32,FALSE)),"",VLOOKUP(A82,Extract_MS_ETF_01022026!A:BR,32,FALSE)/100)</f>
        <v/>
      </c>
      <c r="P82" s="50">
        <f>VLOOKUP(A82,Extract_MS_ETF_01022026!A:BR,13,FALSE)</f>
        <v>4</v>
      </c>
      <c r="Q82" s="50" t="str">
        <f>IF(VLOOKUP(A82,Extract_MS_ETF_01022026!A:BR,38,FALSE)="not stated","Article 6",VLOOKUP(A82,Extract_MS_ETF_01022026!A:BR,38,FALSE))</f>
        <v>Article 6</v>
      </c>
      <c r="R82" s="51">
        <f>VLOOKUP(A82,Extract_MS_ETF_01022026!A:BR,14,FALSE)</f>
        <v>0.3</v>
      </c>
      <c r="S82" s="51" t="str">
        <f t="shared" si="2"/>
        <v>Compris entre 0,20% et 0,40%</v>
      </c>
      <c r="T82" s="52" t="str">
        <f>_xlfn.XLOOKUP(A82,AUTRES!A:A,AUTRES!E:E)</f>
        <v>Synthétique</v>
      </c>
      <c r="U82" s="52" t="str">
        <f>_xlfn.XLOOKUP(A82,AUTRES!A:A,AUTRES!F:F)</f>
        <v>Géographique</v>
      </c>
      <c r="V82" s="52" t="str">
        <f>_xlfn.XLOOKUP(A82,AUTRES!A:A,AUTRES!G:G)</f>
        <v>Global</v>
      </c>
      <c r="W82" s="52" t="str">
        <f>VLOOKUP(A82,Extract_MS_ETF_01022026!A:BR,41,FALSE)</f>
        <v>MSCI World NR USD</v>
      </c>
      <c r="X82" s="53">
        <f>VLOOKUP(A82,Extract_MS_ETF_01022026!A:BR,18,FALSE)</f>
        <v>9618443245</v>
      </c>
    </row>
    <row r="83" spans="1:24" x14ac:dyDescent="0.3">
      <c r="A83" s="12" t="s">
        <v>940</v>
      </c>
      <c r="B83" s="12" t="str">
        <f>_xlfn.XLOOKUP(A83,AUTRES!A:A,AUTRES!B:B)</f>
        <v>Actions</v>
      </c>
      <c r="C83" s="12" t="str">
        <f>_xlfn.XLOOKUP(A83,AUTRES!A:A,AUTRES!C:C)</f>
        <v>États-Unis d'Amérique</v>
      </c>
      <c r="D83" s="12" t="str">
        <f>VLOOKUP(A83,Extract_MS_ETF_01022026!A:BR,7,FALSE)</f>
        <v>Euro</v>
      </c>
      <c r="E83" s="12" t="str">
        <f>VLOOKUP(A83,Extract_MS_ETF_01022026!A:BR,10,FALSE)</f>
        <v>Europe ETF  - Autres actions</v>
      </c>
      <c r="F83" s="12" t="str">
        <f>VLOOKUP(A83,'Libllé ETF explicit'!A:B,2,FALSE)</f>
        <v>Amundi Core S&amp;P 500 Swap UCITS ETF EUR Hedged Acc</v>
      </c>
      <c r="G83" s="54" t="str">
        <f>_xlfn.XLOOKUP(A83,AUTRES!A:A,AUTRES!D:D)</f>
        <v>Amundi</v>
      </c>
      <c r="H83" s="47" t="str">
        <f>IF(ISBLANK(VLOOKUP(A83,Extract_MS_ETF_01022026!A:BR,21,FALSE)),"",VLOOKUP(A83,Extract_MS_ETF_01022026!A:BR,21,FALSE)/100)</f>
        <v/>
      </c>
      <c r="I83" s="47">
        <f>IF(ISBLANK(VLOOKUP(A83,Extract_MS_ETF_01022026!A:BR,22,FALSE)),"",VLOOKUP(A83,Extract_MS_ETF_01022026!A:BR,22,FALSE)/100)</f>
        <v>0.1517</v>
      </c>
      <c r="J83" s="47">
        <f>IF(ISBLANK(VLOOKUP(A83,Extract_MS_ETF_01022026!A:BR,23,FALSE)),"",VLOOKUP(A83,Extract_MS_ETF_01022026!A:BR,23,FALSE)/100)</f>
        <v>0.22570000000000001</v>
      </c>
      <c r="K83" s="47">
        <f>IF(ISBLANK(VLOOKUP(A83,Extract_MS_ETF_01022026!A:BR,24,FALSE)),"",VLOOKUP(A83,Extract_MS_ETF_01022026!A:BR,24,FALSE)/100)</f>
        <v>0.2266</v>
      </c>
      <c r="L83" s="47">
        <f>IF(ISBLANK(VLOOKUP(A83,Extract_MS_ETF_01022026!A:BR,25,FALSE)),"",VLOOKUP(A83,Extract_MS_ETF_01022026!A:BR,25,FALSE)/100)</f>
        <v>-0.20579999999999998</v>
      </c>
      <c r="M83" s="48" t="str">
        <f>IF(ISBLANK(VLOOKUP(A83,Extract_MS_ETF_01022026!A:BR,20,FALSE)),"",VLOOKUP(A83,Extract_MS_ETF_01022026!A:BR,20,FALSE))</f>
        <v/>
      </c>
      <c r="N83" s="49" t="str">
        <f>IF(ISBLANK(VLOOKUP(A83,Extract_MS_ETF_01022026!A:BR,31,FALSE)),"",VLOOKUP(A83,Extract_MS_ETF_01022026!A:BR,31,FALSE)/100)</f>
        <v/>
      </c>
      <c r="O83" s="49" t="str">
        <f>IF(ISBLANK(VLOOKUP(A83,Extract_MS_ETF_01022026!A:BR,32,FALSE)),"",VLOOKUP(A83,Extract_MS_ETF_01022026!A:BR,32,FALSE)/100)</f>
        <v/>
      </c>
      <c r="P83" s="50">
        <f>VLOOKUP(A83,Extract_MS_ETF_01022026!A:BR,13,FALSE)</f>
        <v>4</v>
      </c>
      <c r="Q83" s="50" t="str">
        <f>IF(VLOOKUP(A83,Extract_MS_ETF_01022026!A:BR,38,FALSE)="not stated","Article 6",VLOOKUP(A83,Extract_MS_ETF_01022026!A:BR,38,FALSE))</f>
        <v>Article 6</v>
      </c>
      <c r="R83" s="51">
        <f>VLOOKUP(A83,Extract_MS_ETF_01022026!A:BR,14,FALSE)</f>
        <v>0.09</v>
      </c>
      <c r="S83" s="51" t="str">
        <f t="shared" si="2"/>
        <v>Inférieur ou égal à 0,20%</v>
      </c>
      <c r="T83" s="52" t="str">
        <f>_xlfn.XLOOKUP(A83,AUTRES!A:A,AUTRES!E:E)</f>
        <v>Synthétique</v>
      </c>
      <c r="U83" s="52" t="str">
        <f>_xlfn.XLOOKUP(A83,AUTRES!A:A,AUTRES!F:F)</f>
        <v>Géographique</v>
      </c>
      <c r="V83" s="52" t="str">
        <f>_xlfn.XLOOKUP(A83,AUTRES!A:A,AUTRES!G:G)</f>
        <v>États-Unis d'Amérique</v>
      </c>
      <c r="W83" s="52" t="str">
        <f>VLOOKUP(A83,Extract_MS_ETF_01022026!A:BR,41,FALSE)</f>
        <v>S&amp;P 500 NR USD</v>
      </c>
      <c r="X83" s="53">
        <f>VLOOKUP(A83,Extract_MS_ETF_01022026!A:BR,18,FALSE)</f>
        <v>23291356829</v>
      </c>
    </row>
    <row r="84" spans="1:24" x14ac:dyDescent="0.3">
      <c r="A84" s="12" t="s">
        <v>945</v>
      </c>
      <c r="B84" s="12" t="str">
        <f>_xlfn.XLOOKUP(A84,AUTRES!A:A,AUTRES!B:B)</f>
        <v>Actions</v>
      </c>
      <c r="C84" s="12" t="str">
        <f>_xlfn.XLOOKUP(A84,AUTRES!A:A,AUTRES!C:C)</f>
        <v>États-Unis d'Amérique</v>
      </c>
      <c r="D84" s="12" t="str">
        <f>VLOOKUP(A84,Extract_MS_ETF_01022026!A:BR,7,FALSE)</f>
        <v>Euro</v>
      </c>
      <c r="E84" s="12" t="str">
        <f>VLOOKUP(A84,Extract_MS_ETF_01022026!A:BR,10,FALSE)</f>
        <v>Europe ETF  - Autres actions</v>
      </c>
      <c r="F84" s="12" t="str">
        <f>VLOOKUP(A84,'Libllé ETF explicit'!A:B,2,FALSE)</f>
        <v>Amundi Core Nasdaq-100 Swap UCITS ETF EUR Hedged Acc</v>
      </c>
      <c r="G84" s="54" t="str">
        <f>_xlfn.XLOOKUP(A84,AUTRES!A:A,AUTRES!D:D)</f>
        <v>Amundi</v>
      </c>
      <c r="H84" s="47">
        <f>IF(ISBLANK(VLOOKUP(A84,Extract_MS_ETF_01022026!A:BR,21,FALSE)),"",VLOOKUP(A84,Extract_MS_ETF_01022026!A:BR,21,FALSE)/100)</f>
        <v>0</v>
      </c>
      <c r="I84" s="47">
        <f>IF(ISBLANK(VLOOKUP(A84,Extract_MS_ETF_01022026!A:BR,22,FALSE)),"",VLOOKUP(A84,Extract_MS_ETF_01022026!A:BR,22,FALSE)/100)</f>
        <v>0.1822</v>
      </c>
      <c r="J84" s="47">
        <f>IF(ISBLANK(VLOOKUP(A84,Extract_MS_ETF_01022026!A:BR,23,FALSE)),"",VLOOKUP(A84,Extract_MS_ETF_01022026!A:BR,23,FALSE)/100)</f>
        <v>0.23269999999999999</v>
      </c>
      <c r="K84" s="47">
        <f>IF(ISBLANK(VLOOKUP(A84,Extract_MS_ETF_01022026!A:BR,24,FALSE)),"",VLOOKUP(A84,Extract_MS_ETF_01022026!A:BR,24,FALSE)/100)</f>
        <v>0.50329999999999997</v>
      </c>
      <c r="L84" s="47">
        <f>IF(ISBLANK(VLOOKUP(A84,Extract_MS_ETF_01022026!A:BR,25,FALSE)),"",VLOOKUP(A84,Extract_MS_ETF_01022026!A:BR,25,FALSE)/100)</f>
        <v>-0.34509999999999996</v>
      </c>
      <c r="M84" s="48" t="str">
        <f>IF(ISBLANK(VLOOKUP(A84,Extract_MS_ETF_01022026!A:BR,20,FALSE)),"",VLOOKUP(A84,Extract_MS_ETF_01022026!A:BR,20,FALSE))</f>
        <v/>
      </c>
      <c r="N84" s="49">
        <f>IF(ISBLANK(VLOOKUP(A84,Extract_MS_ETF_01022026!A:BR,31,FALSE)),"",VLOOKUP(A84,Extract_MS_ETF_01022026!A:BR,31,FALSE)/100)</f>
        <v>9.5199999999999993E-2</v>
      </c>
      <c r="O84" s="49" t="str">
        <f>IF(ISBLANK(VLOOKUP(A84,Extract_MS_ETF_01022026!A:BR,32,FALSE)),"",VLOOKUP(A84,Extract_MS_ETF_01022026!A:BR,32,FALSE)/100)</f>
        <v/>
      </c>
      <c r="P84" s="50">
        <f>VLOOKUP(A84,Extract_MS_ETF_01022026!A:BR,13,FALSE)</f>
        <v>5</v>
      </c>
      <c r="Q84" s="50" t="str">
        <f>IF(VLOOKUP(A84,Extract_MS_ETF_01022026!A:BR,38,FALSE)="not stated","Article 6",VLOOKUP(A84,Extract_MS_ETF_01022026!A:BR,38,FALSE))</f>
        <v>Article 6</v>
      </c>
      <c r="R84" s="51">
        <f>VLOOKUP(A84,Extract_MS_ETF_01022026!A:BR,14,FALSE)</f>
        <v>0.27</v>
      </c>
      <c r="S84" s="51" t="str">
        <f t="shared" si="2"/>
        <v>Compris entre 0,20% et 0,40%</v>
      </c>
      <c r="T84" s="52" t="str">
        <f>_xlfn.XLOOKUP(A84,AUTRES!A:A,AUTRES!E:E)</f>
        <v>Synthétique</v>
      </c>
      <c r="U84" s="52" t="str">
        <f>_xlfn.XLOOKUP(A84,AUTRES!A:A,AUTRES!F:F)</f>
        <v>Géographique</v>
      </c>
      <c r="V84" s="52" t="str">
        <f>_xlfn.XLOOKUP(A84,AUTRES!A:A,AUTRES!G:G)</f>
        <v>États-Unis d'Amérique</v>
      </c>
      <c r="W84" s="52" t="str">
        <f>VLOOKUP(A84,Extract_MS_ETF_01022026!A:BR,41,FALSE)</f>
        <v>NASDAQ 100 NR USD</v>
      </c>
      <c r="X84" s="53">
        <f>VLOOKUP(A84,Extract_MS_ETF_01022026!A:BR,18,FALSE)</f>
        <v>5566597956</v>
      </c>
    </row>
  </sheetData>
  <autoFilter ref="A6:X84" xr:uid="{00000000-0001-0000-0100-000000000000}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9"/>
  <sheetViews>
    <sheetView topLeftCell="A56" zoomScaleNormal="100" workbookViewId="0">
      <selection activeCell="C71" sqref="C71"/>
    </sheetView>
  </sheetViews>
  <sheetFormatPr baseColWidth="10" defaultRowHeight="18.75" x14ac:dyDescent="0.3"/>
  <cols>
    <col min="2" max="2" width="49.69921875" bestFit="1" customWidth="1"/>
  </cols>
  <sheetData>
    <row r="1" spans="1:2" ht="19.5" thickBot="1" x14ac:dyDescent="0.35">
      <c r="A1" s="19" t="s">
        <v>377</v>
      </c>
      <c r="B1" s="20" t="s">
        <v>378</v>
      </c>
    </row>
    <row r="2" spans="1:2" x14ac:dyDescent="0.3">
      <c r="A2" s="21" t="s">
        <v>40</v>
      </c>
      <c r="B2" s="23" t="s">
        <v>318</v>
      </c>
    </row>
    <row r="3" spans="1:2" x14ac:dyDescent="0.3">
      <c r="A3" s="21" t="s">
        <v>132</v>
      </c>
      <c r="B3" s="23" t="s">
        <v>354</v>
      </c>
    </row>
    <row r="4" spans="1:2" x14ac:dyDescent="0.3">
      <c r="A4" s="21" t="s">
        <v>52</v>
      </c>
      <c r="B4" s="23" t="s">
        <v>324</v>
      </c>
    </row>
    <row r="5" spans="1:2" x14ac:dyDescent="0.3">
      <c r="A5" s="21" t="s">
        <v>49</v>
      </c>
      <c r="B5" s="23" t="s">
        <v>323</v>
      </c>
    </row>
    <row r="6" spans="1:2" x14ac:dyDescent="0.3">
      <c r="A6" s="21" t="s">
        <v>47</v>
      </c>
      <c r="B6" s="23" t="s">
        <v>321</v>
      </c>
    </row>
    <row r="7" spans="1:2" x14ac:dyDescent="0.3">
      <c r="A7" s="21" t="s">
        <v>125</v>
      </c>
      <c r="B7" s="23" t="s">
        <v>345</v>
      </c>
    </row>
    <row r="8" spans="1:2" x14ac:dyDescent="0.3">
      <c r="A8" s="21" t="s">
        <v>126</v>
      </c>
      <c r="B8" s="23" t="s">
        <v>346</v>
      </c>
    </row>
    <row r="9" spans="1:2" x14ac:dyDescent="0.3">
      <c r="A9" s="21" t="s">
        <v>30</v>
      </c>
      <c r="B9" s="23" t="s">
        <v>312</v>
      </c>
    </row>
    <row r="10" spans="1:2" x14ac:dyDescent="0.3">
      <c r="A10" s="21" t="s">
        <v>115</v>
      </c>
      <c r="B10" s="23" t="s">
        <v>347</v>
      </c>
    </row>
    <row r="11" spans="1:2" x14ac:dyDescent="0.3">
      <c r="A11" s="21" t="s">
        <v>27</v>
      </c>
      <c r="B11" s="23" t="s">
        <v>310</v>
      </c>
    </row>
    <row r="12" spans="1:2" x14ac:dyDescent="0.3">
      <c r="A12" s="21" t="s">
        <v>127</v>
      </c>
      <c r="B12" s="23" t="s">
        <v>348</v>
      </c>
    </row>
    <row r="13" spans="1:2" x14ac:dyDescent="0.3">
      <c r="A13" s="21" t="s">
        <v>128</v>
      </c>
      <c r="B13" s="23" t="s">
        <v>349</v>
      </c>
    </row>
    <row r="14" spans="1:2" x14ac:dyDescent="0.3">
      <c r="A14" s="21" t="s">
        <v>28</v>
      </c>
      <c r="B14" s="23" t="s">
        <v>311</v>
      </c>
    </row>
    <row r="15" spans="1:2" x14ac:dyDescent="0.3">
      <c r="A15" s="21" t="s">
        <v>32</v>
      </c>
      <c r="B15" s="23" t="s">
        <v>314</v>
      </c>
    </row>
    <row r="16" spans="1:2" x14ac:dyDescent="0.3">
      <c r="A16" s="21" t="s">
        <v>118</v>
      </c>
      <c r="B16" s="23" t="s">
        <v>355</v>
      </c>
    </row>
    <row r="17" spans="1:2" x14ac:dyDescent="0.3">
      <c r="A17" s="21" t="s">
        <v>133</v>
      </c>
      <c r="B17" s="23" t="s">
        <v>356</v>
      </c>
    </row>
    <row r="18" spans="1:2" x14ac:dyDescent="0.3">
      <c r="A18" s="21" t="s">
        <v>43</v>
      </c>
      <c r="B18" s="23" t="s">
        <v>319</v>
      </c>
    </row>
    <row r="19" spans="1:2" x14ac:dyDescent="0.3">
      <c r="A19" s="21" t="s">
        <v>33</v>
      </c>
      <c r="B19" s="22" t="s">
        <v>315</v>
      </c>
    </row>
    <row r="20" spans="1:2" x14ac:dyDescent="0.3">
      <c r="A20" s="21" t="s">
        <v>129</v>
      </c>
      <c r="B20" s="22" t="s">
        <v>350</v>
      </c>
    </row>
    <row r="21" spans="1:2" x14ac:dyDescent="0.3">
      <c r="A21" s="21" t="s">
        <v>120</v>
      </c>
      <c r="B21" s="22" t="s">
        <v>351</v>
      </c>
    </row>
    <row r="22" spans="1:2" x14ac:dyDescent="0.3">
      <c r="A22" s="21" t="s">
        <v>134</v>
      </c>
      <c r="B22" s="22" t="s">
        <v>357</v>
      </c>
    </row>
    <row r="23" spans="1:2" x14ac:dyDescent="0.3">
      <c r="A23" s="21" t="s">
        <v>135</v>
      </c>
      <c r="B23" s="22" t="s">
        <v>358</v>
      </c>
    </row>
    <row r="24" spans="1:2" x14ac:dyDescent="0.3">
      <c r="A24" s="21" t="s">
        <v>136</v>
      </c>
      <c r="B24" s="22" t="s">
        <v>359</v>
      </c>
    </row>
    <row r="25" spans="1:2" x14ac:dyDescent="0.3">
      <c r="A25" s="21" t="s">
        <v>137</v>
      </c>
      <c r="B25" s="22" t="s">
        <v>360</v>
      </c>
    </row>
    <row r="26" spans="1:2" x14ac:dyDescent="0.3">
      <c r="A26" s="21" t="s">
        <v>130</v>
      </c>
      <c r="B26" s="22" t="s">
        <v>352</v>
      </c>
    </row>
    <row r="27" spans="1:2" x14ac:dyDescent="0.3">
      <c r="A27" s="21" t="s">
        <v>46</v>
      </c>
      <c r="B27" s="22" t="s">
        <v>320</v>
      </c>
    </row>
    <row r="28" spans="1:2" x14ac:dyDescent="0.3">
      <c r="A28" s="21" t="s">
        <v>55</v>
      </c>
      <c r="B28" s="22" t="s">
        <v>325</v>
      </c>
    </row>
    <row r="29" spans="1:2" x14ac:dyDescent="0.3">
      <c r="A29" s="21" t="s">
        <v>48</v>
      </c>
      <c r="B29" s="22" t="s">
        <v>322</v>
      </c>
    </row>
    <row r="30" spans="1:2" x14ac:dyDescent="0.3">
      <c r="A30" s="21" t="s">
        <v>38</v>
      </c>
      <c r="B30" s="22" t="s">
        <v>317</v>
      </c>
    </row>
    <row r="31" spans="1:2" x14ac:dyDescent="0.3">
      <c r="A31" s="21" t="s">
        <v>131</v>
      </c>
      <c r="B31" s="22" t="s">
        <v>353</v>
      </c>
    </row>
    <row r="32" spans="1:2" x14ac:dyDescent="0.3">
      <c r="A32" s="21" t="s">
        <v>35</v>
      </c>
      <c r="B32" s="22" t="s">
        <v>316</v>
      </c>
    </row>
    <row r="33" spans="1:2" x14ac:dyDescent="0.3">
      <c r="A33" s="21" t="s">
        <v>31</v>
      </c>
      <c r="B33" s="22" t="s">
        <v>313</v>
      </c>
    </row>
    <row r="34" spans="1:2" x14ac:dyDescent="0.3">
      <c r="A34" s="21" t="s">
        <v>150</v>
      </c>
      <c r="B34" s="22" t="s">
        <v>376</v>
      </c>
    </row>
    <row r="35" spans="1:2" x14ac:dyDescent="0.3">
      <c r="A35" s="24" t="s">
        <v>59</v>
      </c>
      <c r="B35" s="23" t="s">
        <v>328</v>
      </c>
    </row>
    <row r="36" spans="1:2" x14ac:dyDescent="0.3">
      <c r="A36" s="24" t="s">
        <v>63</v>
      </c>
      <c r="B36" s="23" t="s">
        <v>332</v>
      </c>
    </row>
    <row r="37" spans="1:2" x14ac:dyDescent="0.3">
      <c r="A37" s="24" t="s">
        <v>62</v>
      </c>
      <c r="B37" s="23" t="s">
        <v>331</v>
      </c>
    </row>
    <row r="38" spans="1:2" x14ac:dyDescent="0.3">
      <c r="A38" s="21" t="s">
        <v>144</v>
      </c>
      <c r="B38" s="22" t="s">
        <v>369</v>
      </c>
    </row>
    <row r="39" spans="1:2" x14ac:dyDescent="0.3">
      <c r="A39" s="21" t="s">
        <v>140</v>
      </c>
      <c r="B39" s="22" t="s">
        <v>365</v>
      </c>
    </row>
    <row r="40" spans="1:2" x14ac:dyDescent="0.3">
      <c r="A40" s="21" t="s">
        <v>58</v>
      </c>
      <c r="B40" s="22" t="s">
        <v>327</v>
      </c>
    </row>
    <row r="41" spans="1:2" x14ac:dyDescent="0.3">
      <c r="A41" s="21" t="s">
        <v>141</v>
      </c>
      <c r="B41" s="22" t="s">
        <v>366</v>
      </c>
    </row>
    <row r="42" spans="1:2" x14ac:dyDescent="0.3">
      <c r="A42" s="21" t="s">
        <v>65</v>
      </c>
      <c r="B42" s="22" t="s">
        <v>333</v>
      </c>
    </row>
    <row r="43" spans="1:2" x14ac:dyDescent="0.3">
      <c r="A43" s="21" t="s">
        <v>121</v>
      </c>
      <c r="B43" s="22" t="s">
        <v>339</v>
      </c>
    </row>
    <row r="44" spans="1:2" x14ac:dyDescent="0.3">
      <c r="A44" s="21" t="s">
        <v>143</v>
      </c>
      <c r="B44" s="22" t="s">
        <v>368</v>
      </c>
    </row>
    <row r="45" spans="1:2" x14ac:dyDescent="0.3">
      <c r="A45" s="21" t="s">
        <v>61</v>
      </c>
      <c r="B45" s="22" t="s">
        <v>330</v>
      </c>
    </row>
    <row r="46" spans="1:2" x14ac:dyDescent="0.3">
      <c r="A46" s="21" t="s">
        <v>56</v>
      </c>
      <c r="B46" s="22" t="s">
        <v>326</v>
      </c>
    </row>
    <row r="47" spans="1:2" x14ac:dyDescent="0.3">
      <c r="A47" s="21" t="s">
        <v>145</v>
      </c>
      <c r="B47" s="22" t="s">
        <v>370</v>
      </c>
    </row>
    <row r="48" spans="1:2" x14ac:dyDescent="0.3">
      <c r="A48" s="21" t="s">
        <v>122</v>
      </c>
      <c r="B48" s="22" t="s">
        <v>361</v>
      </c>
    </row>
    <row r="49" spans="1:2" x14ac:dyDescent="0.3">
      <c r="A49" s="21" t="s">
        <v>138</v>
      </c>
      <c r="B49" s="22" t="s">
        <v>362</v>
      </c>
    </row>
    <row r="50" spans="1:2" x14ac:dyDescent="0.3">
      <c r="A50" s="21" t="s">
        <v>60</v>
      </c>
      <c r="B50" s="22" t="s">
        <v>329</v>
      </c>
    </row>
    <row r="51" spans="1:2" x14ac:dyDescent="0.3">
      <c r="A51" s="21" t="s">
        <v>67</v>
      </c>
      <c r="B51" s="22" t="s">
        <v>335</v>
      </c>
    </row>
    <row r="52" spans="1:2" x14ac:dyDescent="0.3">
      <c r="A52" s="21" t="s">
        <v>69</v>
      </c>
      <c r="B52" s="22" t="s">
        <v>337</v>
      </c>
    </row>
    <row r="53" spans="1:2" x14ac:dyDescent="0.3">
      <c r="A53" s="21" t="s">
        <v>68</v>
      </c>
      <c r="B53" s="22" t="s">
        <v>336</v>
      </c>
    </row>
    <row r="54" spans="1:2" x14ac:dyDescent="0.3">
      <c r="A54" s="21" t="s">
        <v>116</v>
      </c>
      <c r="B54" s="22" t="s">
        <v>363</v>
      </c>
    </row>
    <row r="55" spans="1:2" x14ac:dyDescent="0.3">
      <c r="A55" s="21" t="s">
        <v>139</v>
      </c>
      <c r="B55" s="22" t="s">
        <v>364</v>
      </c>
    </row>
    <row r="56" spans="1:2" x14ac:dyDescent="0.3">
      <c r="A56" s="21" t="s">
        <v>142</v>
      </c>
      <c r="B56" s="22" t="s">
        <v>367</v>
      </c>
    </row>
    <row r="57" spans="1:2" x14ac:dyDescent="0.3">
      <c r="A57" s="21" t="s">
        <v>66</v>
      </c>
      <c r="B57" s="22" t="s">
        <v>334</v>
      </c>
    </row>
    <row r="58" spans="1:2" x14ac:dyDescent="0.3">
      <c r="A58" s="21" t="s">
        <v>77</v>
      </c>
      <c r="B58" s="22" t="s">
        <v>343</v>
      </c>
    </row>
    <row r="59" spans="1:2" x14ac:dyDescent="0.3">
      <c r="A59" s="21" t="s">
        <v>75</v>
      </c>
      <c r="B59" s="22" t="s">
        <v>342</v>
      </c>
    </row>
    <row r="60" spans="1:2" x14ac:dyDescent="0.3">
      <c r="A60" s="21" t="s">
        <v>73</v>
      </c>
      <c r="B60" s="22" t="s">
        <v>341</v>
      </c>
    </row>
    <row r="61" spans="1:2" x14ac:dyDescent="0.3">
      <c r="A61" s="21" t="s">
        <v>71</v>
      </c>
      <c r="B61" s="22" t="s">
        <v>340</v>
      </c>
    </row>
    <row r="62" spans="1:2" x14ac:dyDescent="0.3">
      <c r="A62" s="21" t="s">
        <v>149</v>
      </c>
      <c r="B62" s="22" t="s">
        <v>375</v>
      </c>
    </row>
    <row r="63" spans="1:2" x14ac:dyDescent="0.3">
      <c r="A63" s="21" t="s">
        <v>124</v>
      </c>
      <c r="B63" s="22" t="s">
        <v>344</v>
      </c>
    </row>
    <row r="64" spans="1:2" x14ac:dyDescent="0.3">
      <c r="A64" s="21" t="s">
        <v>70</v>
      </c>
      <c r="B64" s="22" t="s">
        <v>338</v>
      </c>
    </row>
    <row r="65" spans="1:2" x14ac:dyDescent="0.3">
      <c r="A65" s="21" t="s">
        <v>146</v>
      </c>
      <c r="B65" s="22" t="s">
        <v>371</v>
      </c>
    </row>
    <row r="66" spans="1:2" x14ac:dyDescent="0.3">
      <c r="A66" s="21" t="s">
        <v>147</v>
      </c>
      <c r="B66" s="22" t="s">
        <v>372</v>
      </c>
    </row>
    <row r="67" spans="1:2" x14ac:dyDescent="0.3">
      <c r="A67" s="21" t="s">
        <v>148</v>
      </c>
      <c r="B67" s="22" t="s">
        <v>373</v>
      </c>
    </row>
    <row r="68" spans="1:2" x14ac:dyDescent="0.3">
      <c r="A68" s="22" t="s">
        <v>117</v>
      </c>
      <c r="B68" s="22" t="s">
        <v>374</v>
      </c>
    </row>
    <row r="69" spans="1:2" x14ac:dyDescent="0.3">
      <c r="A69" s="25" t="s">
        <v>379</v>
      </c>
      <c r="B69" s="25" t="s">
        <v>380</v>
      </c>
    </row>
    <row r="70" spans="1:2" x14ac:dyDescent="0.3">
      <c r="A70" s="25" t="s">
        <v>890</v>
      </c>
      <c r="B70" s="25" t="s">
        <v>892</v>
      </c>
    </row>
    <row r="71" spans="1:2" x14ac:dyDescent="0.3">
      <c r="A71" s="25" t="s">
        <v>898</v>
      </c>
      <c r="B71" s="25" t="s">
        <v>900</v>
      </c>
    </row>
    <row r="72" spans="1:2" x14ac:dyDescent="0.3">
      <c r="A72" s="25" t="s">
        <v>904</v>
      </c>
      <c r="B72" s="25" t="s">
        <v>906</v>
      </c>
    </row>
    <row r="73" spans="1:2" x14ac:dyDescent="0.3">
      <c r="A73" s="25" t="s">
        <v>910</v>
      </c>
      <c r="B73" s="25" t="s">
        <v>912</v>
      </c>
    </row>
    <row r="74" spans="1:2" x14ac:dyDescent="0.3">
      <c r="A74" s="25" t="s">
        <v>917</v>
      </c>
      <c r="B74" s="25" t="s">
        <v>919</v>
      </c>
    </row>
    <row r="75" spans="1:2" x14ac:dyDescent="0.3">
      <c r="A75" s="25" t="s">
        <v>924</v>
      </c>
      <c r="B75" s="25" t="s">
        <v>926</v>
      </c>
    </row>
    <row r="76" spans="1:2" x14ac:dyDescent="0.3">
      <c r="A76" s="25" t="s">
        <v>930</v>
      </c>
      <c r="B76" s="25" t="s">
        <v>932</v>
      </c>
    </row>
    <row r="77" spans="1:2" x14ac:dyDescent="0.3">
      <c r="A77" s="25" t="s">
        <v>935</v>
      </c>
      <c r="B77" s="25" t="s">
        <v>937</v>
      </c>
    </row>
    <row r="78" spans="1:2" x14ac:dyDescent="0.3">
      <c r="A78" s="25" t="s">
        <v>940</v>
      </c>
      <c r="B78" s="25" t="s">
        <v>942</v>
      </c>
    </row>
    <row r="79" spans="1:2" x14ac:dyDescent="0.3">
      <c r="A79" s="25" t="s">
        <v>945</v>
      </c>
      <c r="B79" s="25" t="s">
        <v>947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rgb="FF92D050"/>
  </sheetPr>
  <dimension ref="A1:BR79"/>
  <sheetViews>
    <sheetView workbookViewId="0">
      <pane xSplit="1" topLeftCell="B1" activePane="topRight" state="frozen"/>
      <selection sqref="A1:G1"/>
      <selection pane="topRight" activeCell="H5" sqref="H5"/>
    </sheetView>
  </sheetViews>
  <sheetFormatPr baseColWidth="10" defaultColWidth="11.19921875" defaultRowHeight="18.75" x14ac:dyDescent="0.3"/>
  <cols>
    <col min="1" max="1" width="10.69921875" style="3" bestFit="1" customWidth="1"/>
    <col min="2" max="2" width="31.19921875" bestFit="1" customWidth="1"/>
    <col min="3" max="3" width="18.09765625" customWidth="1"/>
    <col min="4" max="4" width="8.59765625" customWidth="1"/>
    <col min="5" max="5" width="38.59765625" customWidth="1"/>
    <col min="6" max="6" width="6.69921875" bestFit="1" customWidth="1"/>
    <col min="7" max="7" width="10.19921875" customWidth="1"/>
    <col min="8" max="8" width="14.796875" customWidth="1"/>
    <col min="9" max="9" width="7.69921875" bestFit="1" customWidth="1"/>
    <col min="10" max="11" width="7.69921875" customWidth="1"/>
    <col min="12" max="12" width="10.59765625" customWidth="1"/>
    <col min="13" max="13" width="11" bestFit="1" customWidth="1"/>
    <col min="14" max="14" width="13.09765625" bestFit="1" customWidth="1"/>
    <col min="15" max="15" width="8.296875" bestFit="1" customWidth="1"/>
    <col min="16" max="16" width="6.69921875" bestFit="1" customWidth="1"/>
    <col min="17" max="17" width="11" bestFit="1" customWidth="1"/>
    <col min="18" max="18" width="8.296875" bestFit="1" customWidth="1"/>
    <col min="20" max="21" width="11.19921875" style="17"/>
    <col min="24" max="24" width="11.19921875" style="17"/>
    <col min="28" max="29" width="11.19921875" style="3"/>
    <col min="30" max="30" width="11.19921875" style="38"/>
    <col min="31" max="16384" width="11.19921875" style="3"/>
  </cols>
  <sheetData>
    <row r="1" spans="1:70" s="7" customFormat="1" ht="89.25" x14ac:dyDescent="0.3">
      <c r="A1" s="26" t="s">
        <v>2</v>
      </c>
      <c r="B1" s="26" t="s">
        <v>3</v>
      </c>
      <c r="C1" s="26" t="s">
        <v>636</v>
      </c>
      <c r="D1" s="26" t="s">
        <v>381</v>
      </c>
      <c r="E1" s="26" t="s">
        <v>418</v>
      </c>
      <c r="F1" s="26" t="s">
        <v>419</v>
      </c>
      <c r="G1" s="26" t="s">
        <v>13</v>
      </c>
      <c r="H1" s="26" t="s">
        <v>0</v>
      </c>
      <c r="I1" s="27" t="s">
        <v>637</v>
      </c>
      <c r="J1" s="28" t="s">
        <v>1</v>
      </c>
      <c r="K1" s="28" t="s">
        <v>382</v>
      </c>
      <c r="L1" s="28" t="s">
        <v>383</v>
      </c>
      <c r="M1" s="28" t="s">
        <v>384</v>
      </c>
      <c r="N1" s="28" t="s">
        <v>5</v>
      </c>
      <c r="O1" s="29" t="s">
        <v>385</v>
      </c>
      <c r="P1" s="27" t="s">
        <v>386</v>
      </c>
      <c r="Q1" s="28" t="s">
        <v>387</v>
      </c>
      <c r="R1" s="28" t="s">
        <v>388</v>
      </c>
      <c r="S1" s="28" t="s">
        <v>389</v>
      </c>
      <c r="T1" s="28" t="s">
        <v>4</v>
      </c>
      <c r="U1" s="28" t="s">
        <v>390</v>
      </c>
      <c r="V1" s="28" t="s">
        <v>638</v>
      </c>
      <c r="W1" s="28" t="s">
        <v>639</v>
      </c>
      <c r="X1" s="28" t="s">
        <v>239</v>
      </c>
      <c r="Y1" s="29" t="s">
        <v>240</v>
      </c>
      <c r="Z1" s="28" t="s">
        <v>241</v>
      </c>
      <c r="AA1" s="28" t="s">
        <v>242</v>
      </c>
      <c r="AB1" s="28" t="s">
        <v>391</v>
      </c>
      <c r="AC1" s="28" t="s">
        <v>392</v>
      </c>
      <c r="AD1" s="29" t="s">
        <v>393</v>
      </c>
      <c r="AE1" s="29" t="s">
        <v>394</v>
      </c>
      <c r="AF1" s="27" t="s">
        <v>395</v>
      </c>
      <c r="AG1" s="26" t="s">
        <v>396</v>
      </c>
      <c r="AH1" s="30" t="s">
        <v>397</v>
      </c>
      <c r="AI1" s="29" t="s">
        <v>398</v>
      </c>
      <c r="AJ1" s="26" t="s">
        <v>399</v>
      </c>
      <c r="AK1" s="28" t="s">
        <v>22</v>
      </c>
      <c r="AL1" s="28" t="s">
        <v>23</v>
      </c>
      <c r="AM1" s="28" t="s">
        <v>24</v>
      </c>
      <c r="AN1" s="28" t="s">
        <v>14</v>
      </c>
      <c r="AO1" s="28" t="s">
        <v>243</v>
      </c>
      <c r="AP1" s="26" t="s">
        <v>400</v>
      </c>
      <c r="AQ1" s="28" t="s">
        <v>401</v>
      </c>
      <c r="AR1" s="26" t="s">
        <v>402</v>
      </c>
      <c r="AS1" s="26" t="s">
        <v>403</v>
      </c>
      <c r="AT1" s="26" t="s">
        <v>404</v>
      </c>
      <c r="AU1" s="30" t="s">
        <v>405</v>
      </c>
      <c r="AV1" s="30" t="s">
        <v>406</v>
      </c>
      <c r="AW1" s="30" t="s">
        <v>407</v>
      </c>
      <c r="AX1" s="26" t="s">
        <v>408</v>
      </c>
      <c r="AY1" s="26" t="s">
        <v>245</v>
      </c>
      <c r="AZ1" s="28" t="s">
        <v>409</v>
      </c>
      <c r="BA1" s="30" t="s">
        <v>410</v>
      </c>
      <c r="BB1" s="28" t="s">
        <v>411</v>
      </c>
      <c r="BC1" s="28" t="s">
        <v>412</v>
      </c>
      <c r="BD1" s="30" t="s">
        <v>413</v>
      </c>
      <c r="BE1" s="30" t="s">
        <v>414</v>
      </c>
      <c r="BF1" s="30" t="s">
        <v>415</v>
      </c>
      <c r="BG1" s="26" t="s">
        <v>416</v>
      </c>
      <c r="BH1" s="28" t="s">
        <v>414</v>
      </c>
      <c r="BI1" s="28" t="s">
        <v>417</v>
      </c>
      <c r="BJ1" s="28" t="s">
        <v>420</v>
      </c>
      <c r="BK1" s="30" t="s">
        <v>402</v>
      </c>
      <c r="BL1" s="29" t="s">
        <v>403</v>
      </c>
      <c r="BM1" s="26" t="s">
        <v>404</v>
      </c>
      <c r="BN1" s="26" t="s">
        <v>421</v>
      </c>
      <c r="BO1" s="26" t="s">
        <v>244</v>
      </c>
      <c r="BP1" s="7" t="s">
        <v>422</v>
      </c>
      <c r="BQ1" s="7" t="s">
        <v>13</v>
      </c>
      <c r="BR1" s="7" t="s">
        <v>423</v>
      </c>
    </row>
    <row r="2" spans="1:70" ht="15" x14ac:dyDescent="0.25">
      <c r="A2" s="25" t="s">
        <v>40</v>
      </c>
      <c r="B2" s="25" t="s">
        <v>41</v>
      </c>
      <c r="C2" s="25" t="s">
        <v>318</v>
      </c>
      <c r="D2" s="25" t="s">
        <v>83</v>
      </c>
      <c r="E2" s="25" t="s">
        <v>15</v>
      </c>
      <c r="F2" s="25" t="s">
        <v>428</v>
      </c>
      <c r="G2" s="25" t="s">
        <v>12</v>
      </c>
      <c r="H2" s="25" t="s">
        <v>42</v>
      </c>
      <c r="I2" s="31" t="s">
        <v>640</v>
      </c>
      <c r="J2" s="32" t="s">
        <v>88</v>
      </c>
      <c r="K2" s="32" t="s">
        <v>424</v>
      </c>
      <c r="L2" s="32" t="s">
        <v>425</v>
      </c>
      <c r="M2" s="32">
        <v>4</v>
      </c>
      <c r="N2" s="32">
        <v>0.1</v>
      </c>
      <c r="O2" s="33">
        <v>0.1</v>
      </c>
      <c r="P2" s="31">
        <v>0</v>
      </c>
      <c r="Q2" s="32">
        <v>3449071</v>
      </c>
      <c r="R2" s="32">
        <v>1501770696</v>
      </c>
      <c r="S2" s="32">
        <v>46052</v>
      </c>
      <c r="T2" s="32">
        <v>5</v>
      </c>
      <c r="U2" s="32">
        <v>0.21</v>
      </c>
      <c r="V2" s="32">
        <v>22.46</v>
      </c>
      <c r="W2" s="32">
        <v>18.239999999999998</v>
      </c>
      <c r="X2" s="32">
        <v>19.62</v>
      </c>
      <c r="Y2" s="33">
        <v>-12.87</v>
      </c>
      <c r="Z2" s="32">
        <v>15.33</v>
      </c>
      <c r="AA2" s="32">
        <v>3.04</v>
      </c>
      <c r="AB2" s="32">
        <v>24.89</v>
      </c>
      <c r="AC2" s="32">
        <v>-18.260000000000002</v>
      </c>
      <c r="AD2" s="39">
        <v>46053</v>
      </c>
      <c r="AE2" s="33">
        <v>16.940000000000001</v>
      </c>
      <c r="AF2" s="31">
        <v>12.24</v>
      </c>
      <c r="AG2" s="25" t="s">
        <v>641</v>
      </c>
      <c r="AH2" s="34">
        <v>10.7</v>
      </c>
      <c r="AI2" s="33">
        <v>14.29</v>
      </c>
      <c r="AJ2" s="25" t="s">
        <v>642</v>
      </c>
      <c r="AK2" s="32">
        <v>4</v>
      </c>
      <c r="AL2" s="32" t="s">
        <v>26</v>
      </c>
      <c r="AM2" s="32"/>
      <c r="AN2" s="32">
        <v>39707</v>
      </c>
      <c r="AO2" s="32" t="s">
        <v>246</v>
      </c>
      <c r="AP2" s="25"/>
      <c r="AQ2" s="32"/>
      <c r="AR2" s="25"/>
      <c r="AS2" s="25"/>
      <c r="AT2" s="25"/>
      <c r="AU2" s="34" t="s">
        <v>426</v>
      </c>
      <c r="AV2" s="35">
        <v>97.55</v>
      </c>
      <c r="AW2" s="35"/>
      <c r="AX2" s="25"/>
      <c r="AY2" s="25" t="s">
        <v>247</v>
      </c>
      <c r="AZ2" s="32" t="s">
        <v>15</v>
      </c>
      <c r="BA2" s="35" t="s">
        <v>427</v>
      </c>
      <c r="BB2" s="32" t="s">
        <v>427</v>
      </c>
      <c r="BC2" s="32"/>
      <c r="BD2" s="34"/>
      <c r="BE2" s="34"/>
      <c r="BF2" s="35"/>
      <c r="BG2" s="25"/>
      <c r="BH2" s="32"/>
      <c r="BI2" s="32"/>
      <c r="BJ2" s="32" t="s">
        <v>429</v>
      </c>
      <c r="BK2" s="34"/>
      <c r="BL2" s="33"/>
      <c r="BM2" s="25"/>
      <c r="BN2" s="25" t="s">
        <v>15</v>
      </c>
      <c r="BO2" s="25" t="s">
        <v>643</v>
      </c>
      <c r="BP2" s="3" t="s">
        <v>12</v>
      </c>
      <c r="BQ2" s="3" t="s">
        <v>12</v>
      </c>
      <c r="BR2" s="3" t="s">
        <v>430</v>
      </c>
    </row>
    <row r="3" spans="1:70" ht="15" x14ac:dyDescent="0.25">
      <c r="A3" s="25" t="s">
        <v>132</v>
      </c>
      <c r="B3" s="25" t="s">
        <v>431</v>
      </c>
      <c r="C3" s="25" t="s">
        <v>644</v>
      </c>
      <c r="D3" s="25" t="s">
        <v>119</v>
      </c>
      <c r="E3" s="25" t="s">
        <v>15</v>
      </c>
      <c r="F3" s="25" t="s">
        <v>435</v>
      </c>
      <c r="G3" s="25" t="s">
        <v>12</v>
      </c>
      <c r="H3" s="25" t="s">
        <v>16</v>
      </c>
      <c r="I3" s="31" t="s">
        <v>645</v>
      </c>
      <c r="J3" s="32" t="s">
        <v>81</v>
      </c>
      <c r="K3" s="32" t="s">
        <v>424</v>
      </c>
      <c r="L3" s="32" t="s">
        <v>432</v>
      </c>
      <c r="M3" s="32">
        <v>4</v>
      </c>
      <c r="N3" s="32">
        <v>0.05</v>
      </c>
      <c r="O3" s="33">
        <v>0.15</v>
      </c>
      <c r="P3" s="31">
        <v>0.01</v>
      </c>
      <c r="Q3" s="32">
        <v>3675234</v>
      </c>
      <c r="R3" s="32">
        <v>612425157</v>
      </c>
      <c r="S3" s="32">
        <v>46052</v>
      </c>
      <c r="T3" s="32">
        <v>3</v>
      </c>
      <c r="U3" s="32">
        <v>-1.22</v>
      </c>
      <c r="V3" s="32">
        <v>2.5099999999999998</v>
      </c>
      <c r="W3" s="32">
        <v>31.44</v>
      </c>
      <c r="X3" s="32">
        <v>20.97</v>
      </c>
      <c r="Y3" s="33">
        <v>-14.34</v>
      </c>
      <c r="Z3" s="32">
        <v>35.94</v>
      </c>
      <c r="AA3" s="32">
        <v>10.050000000000001</v>
      </c>
      <c r="AB3" s="32">
        <v>34.090000000000003</v>
      </c>
      <c r="AC3" s="32">
        <v>-1.93</v>
      </c>
      <c r="AD3" s="39">
        <v>46053</v>
      </c>
      <c r="AE3" s="33"/>
      <c r="AF3" s="31"/>
      <c r="AG3" s="25" t="s">
        <v>646</v>
      </c>
      <c r="AH3" s="34">
        <v>12.42</v>
      </c>
      <c r="AI3" s="33">
        <v>14.8</v>
      </c>
      <c r="AJ3" s="25" t="s">
        <v>647</v>
      </c>
      <c r="AK3" s="32">
        <v>4</v>
      </c>
      <c r="AL3" s="32" t="s">
        <v>25</v>
      </c>
      <c r="AM3" s="32"/>
      <c r="AN3" s="32">
        <v>45239</v>
      </c>
      <c r="AO3" s="32" t="s">
        <v>271</v>
      </c>
      <c r="AP3" s="25"/>
      <c r="AQ3" s="32"/>
      <c r="AR3" s="25"/>
      <c r="AS3" s="25"/>
      <c r="AT3" s="25"/>
      <c r="AU3" s="34" t="s">
        <v>433</v>
      </c>
      <c r="AV3" s="35">
        <v>99.38</v>
      </c>
      <c r="AW3" s="35"/>
      <c r="AX3" s="25"/>
      <c r="AY3" s="25" t="s">
        <v>247</v>
      </c>
      <c r="AZ3" s="32" t="s">
        <v>15</v>
      </c>
      <c r="BA3" s="35" t="s">
        <v>434</v>
      </c>
      <c r="BB3" s="32" t="s">
        <v>434</v>
      </c>
      <c r="BC3" s="32"/>
      <c r="BD3" s="34"/>
      <c r="BE3" s="34"/>
      <c r="BF3" s="35"/>
      <c r="BG3" s="25"/>
      <c r="BH3" s="32"/>
      <c r="BI3" s="32" t="s">
        <v>15</v>
      </c>
      <c r="BJ3" s="32" t="s">
        <v>436</v>
      </c>
      <c r="BK3" s="34"/>
      <c r="BL3" s="33"/>
      <c r="BM3" s="25"/>
      <c r="BN3" s="25" t="s">
        <v>15</v>
      </c>
      <c r="BO3" s="25" t="s">
        <v>643</v>
      </c>
      <c r="BP3" s="3" t="s">
        <v>182</v>
      </c>
      <c r="BQ3" s="3" t="s">
        <v>12</v>
      </c>
    </row>
    <row r="4" spans="1:70" ht="15" x14ac:dyDescent="0.25">
      <c r="A4" s="25" t="s">
        <v>52</v>
      </c>
      <c r="B4" s="25" t="s">
        <v>53</v>
      </c>
      <c r="C4" s="25" t="s">
        <v>648</v>
      </c>
      <c r="D4" s="25" t="s">
        <v>80</v>
      </c>
      <c r="E4" s="25" t="s">
        <v>15</v>
      </c>
      <c r="F4" s="25" t="s">
        <v>438</v>
      </c>
      <c r="G4" s="25" t="s">
        <v>12</v>
      </c>
      <c r="H4" s="25" t="s">
        <v>54</v>
      </c>
      <c r="I4" s="31" t="s">
        <v>649</v>
      </c>
      <c r="J4" s="32" t="s">
        <v>93</v>
      </c>
      <c r="K4" s="32" t="s">
        <v>437</v>
      </c>
      <c r="L4" s="32" t="s">
        <v>425</v>
      </c>
      <c r="M4" s="32">
        <v>5</v>
      </c>
      <c r="N4" s="32">
        <v>0.2</v>
      </c>
      <c r="O4" s="33">
        <v>0.2</v>
      </c>
      <c r="P4" s="31">
        <v>0</v>
      </c>
      <c r="Q4" s="32">
        <v>29801527</v>
      </c>
      <c r="R4" s="32">
        <v>704721575</v>
      </c>
      <c r="S4" s="32">
        <v>46052</v>
      </c>
      <c r="T4" s="32">
        <v>4</v>
      </c>
      <c r="U4" s="32">
        <v>15.55</v>
      </c>
      <c r="V4" s="32">
        <v>36.53</v>
      </c>
      <c r="W4" s="32">
        <v>-21.59</v>
      </c>
      <c r="X4" s="32">
        <v>27.77</v>
      </c>
      <c r="Y4" s="33">
        <v>15.88</v>
      </c>
      <c r="Z4" s="32">
        <v>-1.7</v>
      </c>
      <c r="AA4" s="32">
        <v>-21.47</v>
      </c>
      <c r="AB4" s="32">
        <v>18.78</v>
      </c>
      <c r="AC4" s="32">
        <v>-2.29</v>
      </c>
      <c r="AD4" s="39">
        <v>46053</v>
      </c>
      <c r="AE4" s="33">
        <v>14.25</v>
      </c>
      <c r="AF4" s="31">
        <v>13.69</v>
      </c>
      <c r="AG4" s="25" t="s">
        <v>650</v>
      </c>
      <c r="AH4" s="34">
        <v>16.54</v>
      </c>
      <c r="AI4" s="33">
        <v>19.920000000000002</v>
      </c>
      <c r="AJ4" s="25" t="s">
        <v>642</v>
      </c>
      <c r="AK4" s="32">
        <v>5</v>
      </c>
      <c r="AL4" s="32" t="s">
        <v>26</v>
      </c>
      <c r="AM4" s="32"/>
      <c r="AN4" s="32">
        <v>43181</v>
      </c>
      <c r="AO4" s="32" t="s">
        <v>260</v>
      </c>
      <c r="AP4" s="25" t="s">
        <v>651</v>
      </c>
      <c r="AQ4" s="32">
        <v>0.02</v>
      </c>
      <c r="AR4" s="25" t="s">
        <v>652</v>
      </c>
      <c r="AS4" s="25" t="s">
        <v>653</v>
      </c>
      <c r="AT4" s="25" t="s">
        <v>653</v>
      </c>
      <c r="AU4" s="34" t="s">
        <v>260</v>
      </c>
      <c r="AV4" s="35">
        <v>100</v>
      </c>
      <c r="AW4" s="35"/>
      <c r="AX4" s="25"/>
      <c r="AY4" s="25" t="s">
        <v>247</v>
      </c>
      <c r="AZ4" s="32" t="s">
        <v>15</v>
      </c>
      <c r="BA4" s="35" t="s">
        <v>427</v>
      </c>
      <c r="BB4" s="32" t="s">
        <v>427</v>
      </c>
      <c r="BC4" s="32"/>
      <c r="BD4" s="34"/>
      <c r="BE4" s="34"/>
      <c r="BF4" s="35"/>
      <c r="BG4" s="25"/>
      <c r="BH4" s="32"/>
      <c r="BI4" s="32" t="s">
        <v>238</v>
      </c>
      <c r="BJ4" s="32" t="s">
        <v>439</v>
      </c>
      <c r="BK4" s="34">
        <v>0.01</v>
      </c>
      <c r="BL4" s="33">
        <v>0.02</v>
      </c>
      <c r="BM4" s="25" t="s">
        <v>653</v>
      </c>
      <c r="BN4" s="25" t="s">
        <v>15</v>
      </c>
      <c r="BO4" s="25" t="s">
        <v>654</v>
      </c>
      <c r="BP4" s="3" t="s">
        <v>12</v>
      </c>
      <c r="BQ4" s="3" t="s">
        <v>12</v>
      </c>
    </row>
    <row r="5" spans="1:70" ht="15" x14ac:dyDescent="0.25">
      <c r="A5" s="25" t="s">
        <v>49</v>
      </c>
      <c r="B5" s="25" t="s">
        <v>50</v>
      </c>
      <c r="C5" s="25" t="s">
        <v>655</v>
      </c>
      <c r="D5" s="25" t="s">
        <v>80</v>
      </c>
      <c r="E5" s="25" t="s">
        <v>15</v>
      </c>
      <c r="F5" s="25" t="s">
        <v>441</v>
      </c>
      <c r="G5" s="25" t="s">
        <v>12</v>
      </c>
      <c r="H5" s="25" t="s">
        <v>51</v>
      </c>
      <c r="I5" s="31" t="s">
        <v>656</v>
      </c>
      <c r="J5" s="32" t="s">
        <v>92</v>
      </c>
      <c r="K5" s="32" t="s">
        <v>437</v>
      </c>
      <c r="L5" s="32" t="s">
        <v>425</v>
      </c>
      <c r="M5" s="32">
        <v>4</v>
      </c>
      <c r="N5" s="32">
        <v>0.2</v>
      </c>
      <c r="O5" s="33">
        <v>0.2</v>
      </c>
      <c r="P5" s="31">
        <v>0</v>
      </c>
      <c r="Q5" s="32">
        <v>29635182</v>
      </c>
      <c r="R5" s="32">
        <v>2120667505</v>
      </c>
      <c r="S5" s="32">
        <v>46052</v>
      </c>
      <c r="T5" s="32">
        <v>4</v>
      </c>
      <c r="U5" s="32">
        <v>6.59</v>
      </c>
      <c r="V5" s="32">
        <v>16.48</v>
      </c>
      <c r="W5" s="32">
        <v>19.38</v>
      </c>
      <c r="X5" s="32">
        <v>3.94</v>
      </c>
      <c r="Y5" s="33">
        <v>-16.079999999999998</v>
      </c>
      <c r="Z5" s="32">
        <v>1.81</v>
      </c>
      <c r="AA5" s="32">
        <v>17.27</v>
      </c>
      <c r="AB5" s="32">
        <v>20.84</v>
      </c>
      <c r="AC5" s="32">
        <v>-11.63</v>
      </c>
      <c r="AD5" s="39">
        <v>46053</v>
      </c>
      <c r="AE5" s="33">
        <v>12.82</v>
      </c>
      <c r="AF5" s="31">
        <v>4.5</v>
      </c>
      <c r="AG5" s="25" t="s">
        <v>657</v>
      </c>
      <c r="AH5" s="34">
        <v>13.2</v>
      </c>
      <c r="AI5" s="33">
        <v>14.86</v>
      </c>
      <c r="AJ5" s="25" t="s">
        <v>642</v>
      </c>
      <c r="AK5" s="32">
        <v>4</v>
      </c>
      <c r="AL5" s="32" t="s">
        <v>26</v>
      </c>
      <c r="AM5" s="32"/>
      <c r="AN5" s="32">
        <v>43181</v>
      </c>
      <c r="AO5" s="32" t="s">
        <v>261</v>
      </c>
      <c r="AP5" s="25" t="s">
        <v>651</v>
      </c>
      <c r="AQ5" s="32">
        <v>0.01</v>
      </c>
      <c r="AR5" s="25" t="s">
        <v>652</v>
      </c>
      <c r="AS5" s="25" t="s">
        <v>652</v>
      </c>
      <c r="AT5" s="25" t="s">
        <v>652</v>
      </c>
      <c r="AU5" s="34" t="s">
        <v>440</v>
      </c>
      <c r="AV5" s="35">
        <v>99.43</v>
      </c>
      <c r="AW5" s="35"/>
      <c r="AX5" s="25"/>
      <c r="AY5" s="25" t="s">
        <v>247</v>
      </c>
      <c r="AZ5" s="32" t="s">
        <v>15</v>
      </c>
      <c r="BA5" s="35" t="s">
        <v>427</v>
      </c>
      <c r="BB5" s="32" t="s">
        <v>427</v>
      </c>
      <c r="BC5" s="32"/>
      <c r="BD5" s="34"/>
      <c r="BE5" s="34"/>
      <c r="BF5" s="35"/>
      <c r="BG5" s="25"/>
      <c r="BH5" s="32"/>
      <c r="BI5" s="32" t="s">
        <v>15</v>
      </c>
      <c r="BJ5" s="32" t="s">
        <v>442</v>
      </c>
      <c r="BK5" s="34">
        <v>0.01</v>
      </c>
      <c r="BL5" s="33">
        <v>0.01</v>
      </c>
      <c r="BM5" s="25" t="s">
        <v>652</v>
      </c>
      <c r="BN5" s="25" t="s">
        <v>15</v>
      </c>
      <c r="BO5" s="25" t="s">
        <v>654</v>
      </c>
      <c r="BP5" s="3" t="s">
        <v>12</v>
      </c>
      <c r="BQ5" s="3" t="s">
        <v>12</v>
      </c>
    </row>
    <row r="6" spans="1:70" ht="15" x14ac:dyDescent="0.25">
      <c r="A6" s="25" t="s">
        <v>47</v>
      </c>
      <c r="B6" s="25" t="s">
        <v>443</v>
      </c>
      <c r="C6" s="25" t="s">
        <v>658</v>
      </c>
      <c r="D6" s="25" t="s">
        <v>80</v>
      </c>
      <c r="E6" s="25" t="s">
        <v>15</v>
      </c>
      <c r="F6" s="25" t="s">
        <v>446</v>
      </c>
      <c r="G6" s="25" t="s">
        <v>12</v>
      </c>
      <c r="H6" s="25" t="s">
        <v>19</v>
      </c>
      <c r="I6" s="31" t="s">
        <v>656</v>
      </c>
      <c r="J6" s="32" t="s">
        <v>90</v>
      </c>
      <c r="K6" s="32" t="s">
        <v>424</v>
      </c>
      <c r="L6" s="32" t="s">
        <v>425</v>
      </c>
      <c r="M6" s="32">
        <v>4</v>
      </c>
      <c r="N6" s="32">
        <v>0.45</v>
      </c>
      <c r="O6" s="33">
        <v>0.45</v>
      </c>
      <c r="P6" s="31">
        <v>0.06</v>
      </c>
      <c r="Q6" s="32">
        <v>368958</v>
      </c>
      <c r="R6" s="32">
        <v>462937034</v>
      </c>
      <c r="S6" s="32">
        <v>46052</v>
      </c>
      <c r="T6" s="32">
        <v>1</v>
      </c>
      <c r="U6" s="32">
        <v>4.21</v>
      </c>
      <c r="V6" s="32">
        <v>0.17</v>
      </c>
      <c r="W6" s="32">
        <v>4.8899999999999997</v>
      </c>
      <c r="X6" s="32">
        <v>1.9</v>
      </c>
      <c r="Y6" s="33">
        <v>-6.55</v>
      </c>
      <c r="Z6" s="32">
        <v>13.91</v>
      </c>
      <c r="AA6" s="32">
        <v>-5.16</v>
      </c>
      <c r="AB6" s="32">
        <v>20.49</v>
      </c>
      <c r="AC6" s="32"/>
      <c r="AD6" s="39">
        <v>46053</v>
      </c>
      <c r="AE6" s="33">
        <v>1.71</v>
      </c>
      <c r="AF6" s="31">
        <v>3.57</v>
      </c>
      <c r="AG6" s="25" t="s">
        <v>659</v>
      </c>
      <c r="AH6" s="34">
        <v>11.89</v>
      </c>
      <c r="AI6" s="33">
        <v>13.71</v>
      </c>
      <c r="AJ6" s="25" t="s">
        <v>642</v>
      </c>
      <c r="AK6" s="32">
        <v>4</v>
      </c>
      <c r="AL6" s="32" t="s">
        <v>25</v>
      </c>
      <c r="AM6" s="32"/>
      <c r="AN6" s="32">
        <v>43145</v>
      </c>
      <c r="AO6" s="32" t="s">
        <v>300</v>
      </c>
      <c r="AP6" s="25"/>
      <c r="AQ6" s="32"/>
      <c r="AR6" s="25"/>
      <c r="AS6" s="25"/>
      <c r="AT6" s="25"/>
      <c r="AU6" s="34" t="s">
        <v>444</v>
      </c>
      <c r="AV6" s="35">
        <v>88.63</v>
      </c>
      <c r="AW6" s="35"/>
      <c r="AX6" s="25"/>
      <c r="AY6" s="25" t="s">
        <v>247</v>
      </c>
      <c r="AZ6" s="32" t="s">
        <v>238</v>
      </c>
      <c r="BA6" s="35" t="s">
        <v>434</v>
      </c>
      <c r="BB6" s="32" t="s">
        <v>445</v>
      </c>
      <c r="BC6" s="32"/>
      <c r="BD6" s="34"/>
      <c r="BE6" s="34"/>
      <c r="BF6" s="35"/>
      <c r="BG6" s="25"/>
      <c r="BH6" s="32"/>
      <c r="BI6" s="32" t="s">
        <v>15</v>
      </c>
      <c r="BJ6" s="32" t="s">
        <v>447</v>
      </c>
      <c r="BK6" s="34"/>
      <c r="BL6" s="33"/>
      <c r="BM6" s="25"/>
      <c r="BN6" s="25" t="s">
        <v>15</v>
      </c>
      <c r="BO6" s="25" t="s">
        <v>643</v>
      </c>
      <c r="BP6" s="3" t="s">
        <v>12</v>
      </c>
      <c r="BQ6" s="3" t="s">
        <v>12</v>
      </c>
    </row>
    <row r="7" spans="1:70" ht="15" x14ac:dyDescent="0.25">
      <c r="A7" s="25" t="s">
        <v>125</v>
      </c>
      <c r="B7" s="25" t="s">
        <v>154</v>
      </c>
      <c r="C7" s="25" t="s">
        <v>345</v>
      </c>
      <c r="D7" s="25" t="s">
        <v>80</v>
      </c>
      <c r="E7" s="25" t="s">
        <v>15</v>
      </c>
      <c r="F7" s="25" t="s">
        <v>449</v>
      </c>
      <c r="G7" s="25" t="s">
        <v>12</v>
      </c>
      <c r="H7" s="25" t="s">
        <v>179</v>
      </c>
      <c r="I7" s="31" t="s">
        <v>649</v>
      </c>
      <c r="J7" s="32" t="s">
        <v>184</v>
      </c>
      <c r="K7" s="32" t="s">
        <v>437</v>
      </c>
      <c r="L7" s="32" t="s">
        <v>425</v>
      </c>
      <c r="M7" s="32">
        <v>6</v>
      </c>
      <c r="N7" s="32">
        <v>0.65</v>
      </c>
      <c r="O7" s="33">
        <v>0.65</v>
      </c>
      <c r="P7" s="31">
        <v>0</v>
      </c>
      <c r="Q7" s="32">
        <v>10300743</v>
      </c>
      <c r="R7" s="32">
        <v>258686679</v>
      </c>
      <c r="S7" s="32">
        <v>46052</v>
      </c>
      <c r="T7" s="32">
        <v>4</v>
      </c>
      <c r="U7" s="32">
        <v>17.510000000000002</v>
      </c>
      <c r="V7" s="32">
        <v>31.43</v>
      </c>
      <c r="W7" s="32">
        <v>-25.57</v>
      </c>
      <c r="X7" s="32">
        <v>27.52</v>
      </c>
      <c r="Y7" s="33">
        <v>21.04</v>
      </c>
      <c r="Z7" s="32">
        <v>-11.85</v>
      </c>
      <c r="AA7" s="32">
        <v>-26.49</v>
      </c>
      <c r="AB7" s="32">
        <v>28.12</v>
      </c>
      <c r="AC7" s="32">
        <v>1.25</v>
      </c>
      <c r="AD7" s="39">
        <v>46053</v>
      </c>
      <c r="AE7" s="33">
        <v>12.43</v>
      </c>
      <c r="AF7" s="31">
        <v>10.87</v>
      </c>
      <c r="AG7" s="25" t="s">
        <v>660</v>
      </c>
      <c r="AH7" s="34">
        <v>20.329999999999998</v>
      </c>
      <c r="AI7" s="33">
        <v>24.28</v>
      </c>
      <c r="AJ7" s="25" t="s">
        <v>642</v>
      </c>
      <c r="AK7" s="32">
        <v>6</v>
      </c>
      <c r="AL7" s="32" t="s">
        <v>26</v>
      </c>
      <c r="AM7" s="32"/>
      <c r="AN7" s="32">
        <v>43538</v>
      </c>
      <c r="AO7" s="32" t="s">
        <v>272</v>
      </c>
      <c r="AP7" s="25" t="s">
        <v>651</v>
      </c>
      <c r="AQ7" s="32">
        <v>2.4</v>
      </c>
      <c r="AR7" s="25" t="s">
        <v>653</v>
      </c>
      <c r="AS7" s="25" t="s">
        <v>661</v>
      </c>
      <c r="AT7" s="25" t="s">
        <v>662</v>
      </c>
      <c r="AU7" s="34" t="s">
        <v>448</v>
      </c>
      <c r="AV7" s="35">
        <v>99.99</v>
      </c>
      <c r="AW7" s="35"/>
      <c r="AX7" s="25"/>
      <c r="AY7" s="25" t="s">
        <v>247</v>
      </c>
      <c r="AZ7" s="32" t="s">
        <v>15</v>
      </c>
      <c r="BA7" s="35" t="s">
        <v>427</v>
      </c>
      <c r="BB7" s="32" t="s">
        <v>427</v>
      </c>
      <c r="BC7" s="32"/>
      <c r="BD7" s="34"/>
      <c r="BE7" s="34"/>
      <c r="BF7" s="35"/>
      <c r="BG7" s="25"/>
      <c r="BH7" s="32"/>
      <c r="BI7" s="32"/>
      <c r="BJ7" s="32" t="s">
        <v>450</v>
      </c>
      <c r="BK7" s="34">
        <v>0.02</v>
      </c>
      <c r="BL7" s="33">
        <v>0.03</v>
      </c>
      <c r="BM7" s="25" t="s">
        <v>662</v>
      </c>
      <c r="BN7" s="25" t="s">
        <v>15</v>
      </c>
      <c r="BO7" s="25" t="s">
        <v>654</v>
      </c>
      <c r="BP7" s="3" t="s">
        <v>12</v>
      </c>
      <c r="BQ7" s="3" t="s">
        <v>12</v>
      </c>
    </row>
    <row r="8" spans="1:70" ht="15" x14ac:dyDescent="0.25">
      <c r="A8" s="25" t="s">
        <v>126</v>
      </c>
      <c r="B8" s="25" t="s">
        <v>663</v>
      </c>
      <c r="C8" s="25" t="s">
        <v>664</v>
      </c>
      <c r="D8" s="25" t="s">
        <v>80</v>
      </c>
      <c r="E8" s="25" t="s">
        <v>15</v>
      </c>
      <c r="F8" s="25" t="s">
        <v>441</v>
      </c>
      <c r="G8" s="25" t="s">
        <v>12</v>
      </c>
      <c r="H8" s="25" t="s">
        <v>57</v>
      </c>
      <c r="I8" s="31" t="s">
        <v>665</v>
      </c>
      <c r="J8" s="32" t="s">
        <v>94</v>
      </c>
      <c r="K8" s="32" t="s">
        <v>424</v>
      </c>
      <c r="L8" s="32" t="s">
        <v>425</v>
      </c>
      <c r="M8" s="32">
        <v>5</v>
      </c>
      <c r="N8" s="32">
        <v>0.65</v>
      </c>
      <c r="O8" s="33">
        <v>0.65</v>
      </c>
      <c r="P8" s="31">
        <v>0.16</v>
      </c>
      <c r="Q8" s="32">
        <v>4602277</v>
      </c>
      <c r="R8" s="32">
        <v>659343821</v>
      </c>
      <c r="S8" s="32">
        <v>46052</v>
      </c>
      <c r="T8" s="32">
        <v>2</v>
      </c>
      <c r="U8" s="32">
        <v>3.05</v>
      </c>
      <c r="V8" s="32">
        <v>20.02</v>
      </c>
      <c r="W8" s="32">
        <v>20.55</v>
      </c>
      <c r="X8" s="32">
        <v>-15.91</v>
      </c>
      <c r="Y8" s="33">
        <v>-20.47</v>
      </c>
      <c r="Z8" s="32">
        <v>-18.04</v>
      </c>
      <c r="AA8" s="32">
        <v>-9.18</v>
      </c>
      <c r="AB8" s="32">
        <v>15.38</v>
      </c>
      <c r="AC8" s="32">
        <v>-7.11</v>
      </c>
      <c r="AD8" s="39">
        <v>46053</v>
      </c>
      <c r="AE8" s="33">
        <v>4.1900000000000004</v>
      </c>
      <c r="AF8" s="31">
        <v>-4.9800000000000004</v>
      </c>
      <c r="AG8" s="25" t="s">
        <v>666</v>
      </c>
      <c r="AH8" s="34">
        <v>23.83</v>
      </c>
      <c r="AI8" s="33">
        <v>26.01</v>
      </c>
      <c r="AJ8" s="25" t="s">
        <v>642</v>
      </c>
      <c r="AK8" s="32">
        <v>5</v>
      </c>
      <c r="AL8" s="32" t="s">
        <v>25</v>
      </c>
      <c r="AM8" s="32"/>
      <c r="AN8" s="32">
        <v>43517</v>
      </c>
      <c r="AO8" s="32" t="s">
        <v>301</v>
      </c>
      <c r="AP8" s="25"/>
      <c r="AQ8" s="32"/>
      <c r="AR8" s="25"/>
      <c r="AS8" s="25"/>
      <c r="AT8" s="25"/>
      <c r="AU8" s="34" t="s">
        <v>451</v>
      </c>
      <c r="AV8" s="35">
        <v>97.28</v>
      </c>
      <c r="AW8" s="35"/>
      <c r="AX8" s="25"/>
      <c r="AY8" s="25" t="s">
        <v>247</v>
      </c>
      <c r="AZ8" s="32" t="s">
        <v>15</v>
      </c>
      <c r="BA8" s="35" t="s">
        <v>434</v>
      </c>
      <c r="BB8" s="32" t="s">
        <v>452</v>
      </c>
      <c r="BC8" s="32"/>
      <c r="BD8" s="34"/>
      <c r="BE8" s="34"/>
      <c r="BF8" s="35"/>
      <c r="BG8" s="25"/>
      <c r="BH8" s="32"/>
      <c r="BI8" s="32" t="s">
        <v>15</v>
      </c>
      <c r="BJ8" s="32" t="s">
        <v>453</v>
      </c>
      <c r="BK8" s="34"/>
      <c r="BL8" s="33"/>
      <c r="BM8" s="25"/>
      <c r="BN8" s="25" t="s">
        <v>15</v>
      </c>
      <c r="BO8" s="25" t="s">
        <v>643</v>
      </c>
      <c r="BP8" s="3" t="s">
        <v>12</v>
      </c>
      <c r="BQ8" s="3" t="s">
        <v>12</v>
      </c>
    </row>
    <row r="9" spans="1:70" ht="15" x14ac:dyDescent="0.25">
      <c r="A9" s="25" t="s">
        <v>30</v>
      </c>
      <c r="B9" s="25" t="s">
        <v>667</v>
      </c>
      <c r="C9" s="25" t="s">
        <v>668</v>
      </c>
      <c r="D9" s="25" t="s">
        <v>80</v>
      </c>
      <c r="E9" s="25" t="s">
        <v>15</v>
      </c>
      <c r="F9" s="25" t="s">
        <v>455</v>
      </c>
      <c r="G9" s="25" t="s">
        <v>12</v>
      </c>
      <c r="H9" s="25" t="s">
        <v>16</v>
      </c>
      <c r="I9" s="31" t="s">
        <v>645</v>
      </c>
      <c r="J9" s="32" t="s">
        <v>81</v>
      </c>
      <c r="K9" s="32" t="s">
        <v>437</v>
      </c>
      <c r="L9" s="32" t="s">
        <v>425</v>
      </c>
      <c r="M9" s="32">
        <v>4</v>
      </c>
      <c r="N9" s="32">
        <v>0.15</v>
      </c>
      <c r="O9" s="33">
        <v>0.15</v>
      </c>
      <c r="P9" s="31">
        <v>0</v>
      </c>
      <c r="Q9" s="32">
        <v>20460064</v>
      </c>
      <c r="R9" s="32">
        <v>5998622361</v>
      </c>
      <c r="S9" s="32">
        <v>46052</v>
      </c>
      <c r="T9" s="32">
        <v>5</v>
      </c>
      <c r="U9" s="32">
        <v>-0.35</v>
      </c>
      <c r="V9" s="32">
        <v>3.73</v>
      </c>
      <c r="W9" s="32">
        <v>33.119999999999997</v>
      </c>
      <c r="X9" s="32">
        <v>21.8</v>
      </c>
      <c r="Y9" s="33">
        <v>-12.88</v>
      </c>
      <c r="Z9" s="32">
        <v>38.36</v>
      </c>
      <c r="AA9" s="32">
        <v>8.6</v>
      </c>
      <c r="AB9" s="32">
        <v>33.78</v>
      </c>
      <c r="AC9" s="32">
        <v>0.25</v>
      </c>
      <c r="AD9" s="39">
        <v>46053</v>
      </c>
      <c r="AE9" s="33">
        <v>17.64</v>
      </c>
      <c r="AF9" s="31">
        <v>15.2</v>
      </c>
      <c r="AG9" s="25" t="s">
        <v>669</v>
      </c>
      <c r="AH9" s="34">
        <v>12.07</v>
      </c>
      <c r="AI9" s="33">
        <v>14.61</v>
      </c>
      <c r="AJ9" s="25" t="s">
        <v>642</v>
      </c>
      <c r="AK9" s="32">
        <v>4</v>
      </c>
      <c r="AL9" s="32" t="s">
        <v>26</v>
      </c>
      <c r="AM9" s="32"/>
      <c r="AN9" s="32">
        <v>43181</v>
      </c>
      <c r="AO9" s="32" t="s">
        <v>248</v>
      </c>
      <c r="AP9" s="25" t="s">
        <v>651</v>
      </c>
      <c r="AQ9" s="32">
        <v>0.04</v>
      </c>
      <c r="AR9" s="25" t="s">
        <v>661</v>
      </c>
      <c r="AS9" s="25" t="s">
        <v>670</v>
      </c>
      <c r="AT9" s="25" t="s">
        <v>662</v>
      </c>
      <c r="AU9" s="34" t="s">
        <v>454</v>
      </c>
      <c r="AV9" s="35">
        <v>100</v>
      </c>
      <c r="AW9" s="35"/>
      <c r="AX9" s="25"/>
      <c r="AY9" s="25" t="s">
        <v>247</v>
      </c>
      <c r="AZ9" s="32" t="s">
        <v>15</v>
      </c>
      <c r="BA9" s="35" t="s">
        <v>671</v>
      </c>
      <c r="BB9" s="32" t="s">
        <v>427</v>
      </c>
      <c r="BC9" s="32"/>
      <c r="BD9" s="34"/>
      <c r="BE9" s="34"/>
      <c r="BF9" s="35"/>
      <c r="BG9" s="25"/>
      <c r="BH9" s="32"/>
      <c r="BI9" s="32" t="s">
        <v>238</v>
      </c>
      <c r="BJ9" s="32" t="s">
        <v>456</v>
      </c>
      <c r="BK9" s="34">
        <v>0.03</v>
      </c>
      <c r="BL9" s="33">
        <v>0.05</v>
      </c>
      <c r="BM9" s="25" t="s">
        <v>662</v>
      </c>
      <c r="BN9" s="25" t="s">
        <v>15</v>
      </c>
      <c r="BO9" s="25" t="s">
        <v>654</v>
      </c>
      <c r="BP9" s="3" t="s">
        <v>12</v>
      </c>
      <c r="BQ9" s="3" t="s">
        <v>12</v>
      </c>
    </row>
    <row r="10" spans="1:70" ht="15" x14ac:dyDescent="0.25">
      <c r="A10" s="25" t="s">
        <v>115</v>
      </c>
      <c r="B10" s="25" t="s">
        <v>672</v>
      </c>
      <c r="C10" s="25" t="s">
        <v>673</v>
      </c>
      <c r="D10" s="25" t="s">
        <v>80</v>
      </c>
      <c r="E10" s="25" t="s">
        <v>15</v>
      </c>
      <c r="F10" s="25" t="s">
        <v>458</v>
      </c>
      <c r="G10" s="25" t="s">
        <v>12</v>
      </c>
      <c r="H10" s="25" t="s">
        <v>16</v>
      </c>
      <c r="I10" s="31" t="s">
        <v>645</v>
      </c>
      <c r="J10" s="32" t="s">
        <v>81</v>
      </c>
      <c r="K10" s="32" t="s">
        <v>437</v>
      </c>
      <c r="L10" s="32" t="s">
        <v>457</v>
      </c>
      <c r="M10" s="32">
        <v>4</v>
      </c>
      <c r="N10" s="32">
        <v>0.09</v>
      </c>
      <c r="O10" s="33">
        <v>0.05</v>
      </c>
      <c r="P10" s="31">
        <v>0</v>
      </c>
      <c r="Q10" s="32">
        <v>46786254</v>
      </c>
      <c r="R10" s="32">
        <v>23291356829</v>
      </c>
      <c r="S10" s="32">
        <v>46052</v>
      </c>
      <c r="T10" s="32">
        <v>5</v>
      </c>
      <c r="U10" s="32">
        <v>-0.46</v>
      </c>
      <c r="V10" s="32">
        <v>3.81</v>
      </c>
      <c r="W10" s="32">
        <v>33.229999999999997</v>
      </c>
      <c r="X10" s="32">
        <v>21.88</v>
      </c>
      <c r="Y10" s="33">
        <v>-12.85</v>
      </c>
      <c r="Z10" s="32">
        <v>38.32</v>
      </c>
      <c r="AA10" s="32">
        <v>8.56</v>
      </c>
      <c r="AB10" s="32">
        <v>33.74</v>
      </c>
      <c r="AC10" s="32">
        <v>0.26</v>
      </c>
      <c r="AD10" s="39">
        <v>46053</v>
      </c>
      <c r="AE10" s="33">
        <v>17.739999999999998</v>
      </c>
      <c r="AF10" s="31">
        <v>15.25</v>
      </c>
      <c r="AG10" s="25" t="s">
        <v>674</v>
      </c>
      <c r="AH10" s="34">
        <v>12.08</v>
      </c>
      <c r="AI10" s="33">
        <v>14.58</v>
      </c>
      <c r="AJ10" s="25" t="s">
        <v>642</v>
      </c>
      <c r="AK10" s="32">
        <v>4</v>
      </c>
      <c r="AL10" s="32" t="s">
        <v>26</v>
      </c>
      <c r="AM10" s="32"/>
      <c r="AN10" s="32">
        <v>40263</v>
      </c>
      <c r="AO10" s="32" t="s">
        <v>248</v>
      </c>
      <c r="AP10" s="25" t="s">
        <v>675</v>
      </c>
      <c r="AQ10" s="32">
        <v>0.19</v>
      </c>
      <c r="AR10" s="25" t="s">
        <v>661</v>
      </c>
      <c r="AS10" s="25" t="s">
        <v>661</v>
      </c>
      <c r="AT10" s="25" t="s">
        <v>661</v>
      </c>
      <c r="AU10" s="34" t="s">
        <v>454</v>
      </c>
      <c r="AV10" s="35">
        <v>100</v>
      </c>
      <c r="AW10" s="35"/>
      <c r="AX10" s="25"/>
      <c r="AY10" s="25" t="s">
        <v>249</v>
      </c>
      <c r="AZ10" s="32" t="s">
        <v>238</v>
      </c>
      <c r="BA10" s="35" t="s">
        <v>671</v>
      </c>
      <c r="BB10" s="32" t="s">
        <v>427</v>
      </c>
      <c r="BC10" s="32"/>
      <c r="BD10" s="34"/>
      <c r="BE10" s="34"/>
      <c r="BF10" s="35"/>
      <c r="BG10" s="25"/>
      <c r="BH10" s="32"/>
      <c r="BI10" s="32"/>
      <c r="BJ10" s="32" t="s">
        <v>459</v>
      </c>
      <c r="BK10" s="34">
        <v>0.03</v>
      </c>
      <c r="BL10" s="33">
        <v>0.03</v>
      </c>
      <c r="BM10" s="25" t="s">
        <v>661</v>
      </c>
      <c r="BN10" s="25" t="s">
        <v>15</v>
      </c>
      <c r="BO10" s="25" t="s">
        <v>654</v>
      </c>
      <c r="BP10" s="3" t="s">
        <v>12</v>
      </c>
      <c r="BQ10" s="3" t="s">
        <v>12</v>
      </c>
    </row>
    <row r="11" spans="1:70" ht="15" x14ac:dyDescent="0.25">
      <c r="A11" s="25" t="s">
        <v>27</v>
      </c>
      <c r="B11" s="25" t="s">
        <v>676</v>
      </c>
      <c r="C11" s="25" t="s">
        <v>677</v>
      </c>
      <c r="D11" s="25" t="s">
        <v>80</v>
      </c>
      <c r="E11" s="25" t="s">
        <v>15</v>
      </c>
      <c r="F11" s="25" t="s">
        <v>462</v>
      </c>
      <c r="G11" s="25" t="s">
        <v>12</v>
      </c>
      <c r="H11" s="25" t="s">
        <v>16</v>
      </c>
      <c r="I11" s="31" t="s">
        <v>678</v>
      </c>
      <c r="J11" s="32" t="s">
        <v>82</v>
      </c>
      <c r="K11" s="32" t="s">
        <v>437</v>
      </c>
      <c r="L11" s="32" t="s">
        <v>425</v>
      </c>
      <c r="M11" s="32">
        <v>5</v>
      </c>
      <c r="N11" s="32">
        <v>0.22</v>
      </c>
      <c r="O11" s="33">
        <v>0.22</v>
      </c>
      <c r="P11" s="31">
        <v>0</v>
      </c>
      <c r="Q11" s="32">
        <v>52524000</v>
      </c>
      <c r="R11" s="32">
        <v>5566597956</v>
      </c>
      <c r="S11" s="32">
        <v>46052</v>
      </c>
      <c r="T11" s="32">
        <v>5</v>
      </c>
      <c r="U11" s="32">
        <v>-0.03</v>
      </c>
      <c r="V11" s="32">
        <v>6.42</v>
      </c>
      <c r="W11" s="32">
        <v>33.97</v>
      </c>
      <c r="X11" s="32">
        <v>49.53</v>
      </c>
      <c r="Y11" s="33">
        <v>-28.14</v>
      </c>
      <c r="Z11" s="32">
        <v>36.89</v>
      </c>
      <c r="AA11" s="32">
        <v>36.119999999999997</v>
      </c>
      <c r="AB11" s="32">
        <v>41.39</v>
      </c>
      <c r="AC11" s="32">
        <v>4.63</v>
      </c>
      <c r="AD11" s="39">
        <v>46053</v>
      </c>
      <c r="AE11" s="33">
        <v>25.67</v>
      </c>
      <c r="AF11" s="31">
        <v>15.74</v>
      </c>
      <c r="AG11" s="25" t="s">
        <v>679</v>
      </c>
      <c r="AH11" s="34">
        <v>15.76</v>
      </c>
      <c r="AI11" s="33">
        <v>19.13</v>
      </c>
      <c r="AJ11" s="25" t="s">
        <v>642</v>
      </c>
      <c r="AK11" s="32">
        <v>5</v>
      </c>
      <c r="AL11" s="32" t="s">
        <v>26</v>
      </c>
      <c r="AM11" s="32"/>
      <c r="AN11" s="32">
        <v>43482</v>
      </c>
      <c r="AO11" s="32" t="s">
        <v>250</v>
      </c>
      <c r="AP11" s="25" t="s">
        <v>680</v>
      </c>
      <c r="AQ11" s="32">
        <v>0.18</v>
      </c>
      <c r="AR11" s="25" t="s">
        <v>661</v>
      </c>
      <c r="AS11" s="25" t="s">
        <v>661</v>
      </c>
      <c r="AT11" s="25" t="s">
        <v>653</v>
      </c>
      <c r="AU11" s="34" t="s">
        <v>566</v>
      </c>
      <c r="AV11" s="35">
        <v>93.74</v>
      </c>
      <c r="AW11" s="35"/>
      <c r="AX11" s="25"/>
      <c r="AY11" s="25" t="s">
        <v>247</v>
      </c>
      <c r="AZ11" s="32" t="s">
        <v>15</v>
      </c>
      <c r="BA11" s="35" t="s">
        <v>461</v>
      </c>
      <c r="BB11" s="32" t="s">
        <v>461</v>
      </c>
      <c r="BC11" s="32"/>
      <c r="BD11" s="34"/>
      <c r="BE11" s="34"/>
      <c r="BF11" s="35"/>
      <c r="BG11" s="25"/>
      <c r="BH11" s="32"/>
      <c r="BI11" s="32"/>
      <c r="BJ11" s="32" t="s">
        <v>463</v>
      </c>
      <c r="BK11" s="34">
        <v>0.03</v>
      </c>
      <c r="BL11" s="33">
        <v>0.03</v>
      </c>
      <c r="BM11" s="25" t="s">
        <v>653</v>
      </c>
      <c r="BN11" s="25" t="s">
        <v>15</v>
      </c>
      <c r="BO11" s="25" t="s">
        <v>654</v>
      </c>
      <c r="BP11" s="3" t="s">
        <v>12</v>
      </c>
      <c r="BQ11" s="3" t="s">
        <v>12</v>
      </c>
    </row>
    <row r="12" spans="1:70" ht="15" x14ac:dyDescent="0.25">
      <c r="A12" s="25" t="s">
        <v>127</v>
      </c>
      <c r="B12" s="25" t="s">
        <v>155</v>
      </c>
      <c r="C12" s="25" t="s">
        <v>348</v>
      </c>
      <c r="D12" s="25" t="s">
        <v>83</v>
      </c>
      <c r="E12" s="25" t="s">
        <v>15</v>
      </c>
      <c r="F12" s="25" t="s">
        <v>466</v>
      </c>
      <c r="G12" s="25" t="s">
        <v>12</v>
      </c>
      <c r="H12" s="25" t="s">
        <v>16</v>
      </c>
      <c r="I12" s="31" t="s">
        <v>681</v>
      </c>
      <c r="J12" s="32" t="s">
        <v>251</v>
      </c>
      <c r="K12" s="32" t="s">
        <v>437</v>
      </c>
      <c r="L12" s="32" t="s">
        <v>425</v>
      </c>
      <c r="M12" s="32">
        <v>4</v>
      </c>
      <c r="N12" s="32">
        <v>0.5</v>
      </c>
      <c r="O12" s="33">
        <v>0.5</v>
      </c>
      <c r="P12" s="31">
        <v>0</v>
      </c>
      <c r="Q12" s="32">
        <v>789590</v>
      </c>
      <c r="R12" s="32">
        <v>327245496</v>
      </c>
      <c r="S12" s="32">
        <v>46052</v>
      </c>
      <c r="T12" s="32">
        <v>4</v>
      </c>
      <c r="U12" s="32">
        <v>-0.64</v>
      </c>
      <c r="V12" s="32">
        <v>0.7</v>
      </c>
      <c r="W12" s="32">
        <v>22.07</v>
      </c>
      <c r="X12" s="32">
        <v>11.66</v>
      </c>
      <c r="Y12" s="33">
        <v>-1.31</v>
      </c>
      <c r="Z12" s="32">
        <v>29.46</v>
      </c>
      <c r="AA12" s="32">
        <v>-0.01</v>
      </c>
      <c r="AB12" s="32">
        <v>26.76</v>
      </c>
      <c r="AC12" s="32">
        <v>0.69</v>
      </c>
      <c r="AD12" s="39">
        <v>46053</v>
      </c>
      <c r="AE12" s="33">
        <v>11.01</v>
      </c>
      <c r="AF12" s="31">
        <v>12.03</v>
      </c>
      <c r="AG12" s="25" t="s">
        <v>682</v>
      </c>
      <c r="AH12" s="34">
        <v>11.86</v>
      </c>
      <c r="AI12" s="33">
        <v>14.14</v>
      </c>
      <c r="AJ12" s="25" t="s">
        <v>683</v>
      </c>
      <c r="AK12" s="32">
        <v>4</v>
      </c>
      <c r="AL12" s="32" t="s">
        <v>26</v>
      </c>
      <c r="AM12" s="32"/>
      <c r="AN12" s="32">
        <v>36985</v>
      </c>
      <c r="AO12" s="32" t="s">
        <v>252</v>
      </c>
      <c r="AP12" s="25" t="s">
        <v>675</v>
      </c>
      <c r="AQ12" s="32">
        <v>0.19</v>
      </c>
      <c r="AR12" s="25" t="s">
        <v>684</v>
      </c>
      <c r="AS12" s="25" t="s">
        <v>662</v>
      </c>
      <c r="AT12" s="25" t="s">
        <v>685</v>
      </c>
      <c r="AU12" s="34" t="s">
        <v>464</v>
      </c>
      <c r="AV12" s="35">
        <v>87.69</v>
      </c>
      <c r="AW12" s="35"/>
      <c r="AX12" s="25"/>
      <c r="AY12" s="25" t="s">
        <v>249</v>
      </c>
      <c r="AZ12" s="32" t="s">
        <v>15</v>
      </c>
      <c r="BA12" s="35" t="s">
        <v>465</v>
      </c>
      <c r="BB12" s="32" t="s">
        <v>427</v>
      </c>
      <c r="BC12" s="32"/>
      <c r="BD12" s="34"/>
      <c r="BE12" s="34"/>
      <c r="BF12" s="35"/>
      <c r="BG12" s="25"/>
      <c r="BH12" s="32"/>
      <c r="BI12" s="32"/>
      <c r="BJ12" s="32" t="s">
        <v>467</v>
      </c>
      <c r="BK12" s="34">
        <v>0.06</v>
      </c>
      <c r="BL12" s="33">
        <v>0.04</v>
      </c>
      <c r="BM12" s="25" t="s">
        <v>685</v>
      </c>
      <c r="BN12" s="25" t="s">
        <v>15</v>
      </c>
      <c r="BO12" s="25" t="s">
        <v>654</v>
      </c>
      <c r="BP12" s="3" t="s">
        <v>12</v>
      </c>
      <c r="BQ12" s="3" t="s">
        <v>12</v>
      </c>
    </row>
    <row r="13" spans="1:70" ht="15" x14ac:dyDescent="0.25">
      <c r="A13" s="25" t="s">
        <v>128</v>
      </c>
      <c r="B13" s="25" t="s">
        <v>468</v>
      </c>
      <c r="C13" s="25" t="s">
        <v>686</v>
      </c>
      <c r="D13" s="25" t="s">
        <v>119</v>
      </c>
      <c r="E13" s="25" t="s">
        <v>15</v>
      </c>
      <c r="F13" s="25" t="s">
        <v>469</v>
      </c>
      <c r="G13" s="25" t="s">
        <v>12</v>
      </c>
      <c r="H13" s="25" t="s">
        <v>16</v>
      </c>
      <c r="I13" s="31" t="s">
        <v>645</v>
      </c>
      <c r="J13" s="32" t="s">
        <v>81</v>
      </c>
      <c r="K13" s="32" t="s">
        <v>424</v>
      </c>
      <c r="L13" s="32" t="s">
        <v>457</v>
      </c>
      <c r="M13" s="32">
        <v>4</v>
      </c>
      <c r="N13" s="32">
        <v>0.08</v>
      </c>
      <c r="O13" s="33">
        <v>0.18</v>
      </c>
      <c r="P13" s="31">
        <v>0.01</v>
      </c>
      <c r="Q13" s="32">
        <v>3188958</v>
      </c>
      <c r="R13" s="32">
        <v>528642282</v>
      </c>
      <c r="S13" s="32">
        <v>46052</v>
      </c>
      <c r="T13" s="32">
        <v>1</v>
      </c>
      <c r="U13" s="32">
        <v>7.0000000000000007E-2</v>
      </c>
      <c r="V13" s="32">
        <v>-5.53</v>
      </c>
      <c r="W13" s="32">
        <v>13.1</v>
      </c>
      <c r="X13" s="32">
        <v>21.29</v>
      </c>
      <c r="Y13" s="33">
        <v>-15.72</v>
      </c>
      <c r="Z13" s="32">
        <v>41.24</v>
      </c>
      <c r="AA13" s="32">
        <v>13.1</v>
      </c>
      <c r="AB13" s="32">
        <v>35.369999999999997</v>
      </c>
      <c r="AC13" s="32"/>
      <c r="AD13" s="39">
        <v>46053</v>
      </c>
      <c r="AE13" s="33"/>
      <c r="AF13" s="31"/>
      <c r="AG13" s="25" t="s">
        <v>687</v>
      </c>
      <c r="AH13" s="34">
        <v>12.71</v>
      </c>
      <c r="AI13" s="33">
        <v>15.64</v>
      </c>
      <c r="AJ13" s="25" t="s">
        <v>647</v>
      </c>
      <c r="AK13" s="32">
        <v>4</v>
      </c>
      <c r="AL13" s="32" t="s">
        <v>25</v>
      </c>
      <c r="AM13" s="32"/>
      <c r="AN13" s="32">
        <v>45239</v>
      </c>
      <c r="AO13" s="32" t="s">
        <v>288</v>
      </c>
      <c r="AP13" s="25"/>
      <c r="AQ13" s="32"/>
      <c r="AR13" s="25"/>
      <c r="AS13" s="25"/>
      <c r="AT13" s="25"/>
      <c r="AU13" s="34" t="s">
        <v>256</v>
      </c>
      <c r="AV13" s="35">
        <v>88.86</v>
      </c>
      <c r="AW13" s="35"/>
      <c r="AX13" s="25"/>
      <c r="AY13" s="25" t="s">
        <v>247</v>
      </c>
      <c r="AZ13" s="32" t="s">
        <v>15</v>
      </c>
      <c r="BA13" s="35" t="s">
        <v>434</v>
      </c>
      <c r="BB13" s="32" t="s">
        <v>445</v>
      </c>
      <c r="BC13" s="32"/>
      <c r="BD13" s="34"/>
      <c r="BE13" s="34"/>
      <c r="BF13" s="35"/>
      <c r="BG13" s="25"/>
      <c r="BH13" s="32"/>
      <c r="BI13" s="32" t="s">
        <v>15</v>
      </c>
      <c r="BJ13" s="32" t="s">
        <v>470</v>
      </c>
      <c r="BK13" s="34"/>
      <c r="BL13" s="33"/>
      <c r="BM13" s="25"/>
      <c r="BN13" s="25" t="s">
        <v>15</v>
      </c>
      <c r="BO13" s="25" t="s">
        <v>643</v>
      </c>
      <c r="BP13" s="3" t="s">
        <v>182</v>
      </c>
      <c r="BQ13" s="3" t="s">
        <v>12</v>
      </c>
    </row>
    <row r="14" spans="1:70" ht="15" x14ac:dyDescent="0.25">
      <c r="A14" s="25" t="s">
        <v>28</v>
      </c>
      <c r="B14" s="25" t="s">
        <v>29</v>
      </c>
      <c r="C14" s="25" t="s">
        <v>688</v>
      </c>
      <c r="D14" s="25" t="s">
        <v>80</v>
      </c>
      <c r="E14" s="25" t="s">
        <v>15</v>
      </c>
      <c r="F14" s="25" t="s">
        <v>472</v>
      </c>
      <c r="G14" s="25" t="s">
        <v>12</v>
      </c>
      <c r="H14" s="25" t="s">
        <v>16</v>
      </c>
      <c r="I14" s="31" t="s">
        <v>689</v>
      </c>
      <c r="J14" s="32" t="s">
        <v>84</v>
      </c>
      <c r="K14" s="32" t="s">
        <v>437</v>
      </c>
      <c r="L14" s="32" t="s">
        <v>425</v>
      </c>
      <c r="M14" s="32">
        <v>5</v>
      </c>
      <c r="N14" s="32">
        <v>0.35</v>
      </c>
      <c r="O14" s="33">
        <v>0.35</v>
      </c>
      <c r="P14" s="31">
        <v>0</v>
      </c>
      <c r="Q14" s="32">
        <v>2064086</v>
      </c>
      <c r="R14" s="32">
        <v>802006231</v>
      </c>
      <c r="S14" s="32">
        <v>46052</v>
      </c>
      <c r="T14" s="32">
        <v>3</v>
      </c>
      <c r="U14" s="32">
        <v>3.36</v>
      </c>
      <c r="V14" s="32">
        <v>-1.04</v>
      </c>
      <c r="W14" s="32">
        <v>18.57</v>
      </c>
      <c r="X14" s="32">
        <v>12.62</v>
      </c>
      <c r="Y14" s="33">
        <v>-15.55</v>
      </c>
      <c r="Z14" s="32">
        <v>22.99</v>
      </c>
      <c r="AA14" s="32">
        <v>9.6300000000000008</v>
      </c>
      <c r="AB14" s="32">
        <v>27.32</v>
      </c>
      <c r="AC14" s="32">
        <v>-6.81</v>
      </c>
      <c r="AD14" s="39">
        <v>46053</v>
      </c>
      <c r="AE14" s="33">
        <v>8.65</v>
      </c>
      <c r="AF14" s="31">
        <v>5.89</v>
      </c>
      <c r="AG14" s="25" t="s">
        <v>690</v>
      </c>
      <c r="AH14" s="34">
        <v>19.11</v>
      </c>
      <c r="AI14" s="33">
        <v>19.239999999999998</v>
      </c>
      <c r="AJ14" s="25" t="s">
        <v>642</v>
      </c>
      <c r="AK14" s="32">
        <v>5</v>
      </c>
      <c r="AL14" s="32" t="s">
        <v>26</v>
      </c>
      <c r="AM14" s="32"/>
      <c r="AN14" s="32">
        <v>43181</v>
      </c>
      <c r="AO14" s="32" t="s">
        <v>289</v>
      </c>
      <c r="AP14" s="25" t="s">
        <v>651</v>
      </c>
      <c r="AQ14" s="32">
        <v>0.02</v>
      </c>
      <c r="AR14" s="25" t="s">
        <v>662</v>
      </c>
      <c r="AS14" s="25" t="s">
        <v>662</v>
      </c>
      <c r="AT14" s="25" t="s">
        <v>691</v>
      </c>
      <c r="AU14" s="34" t="s">
        <v>471</v>
      </c>
      <c r="AV14" s="35">
        <v>98.19</v>
      </c>
      <c r="AW14" s="35"/>
      <c r="AX14" s="25"/>
      <c r="AY14" s="25" t="s">
        <v>247</v>
      </c>
      <c r="AZ14" s="32" t="s">
        <v>238</v>
      </c>
      <c r="BA14" s="35" t="s">
        <v>427</v>
      </c>
      <c r="BB14" s="32" t="s">
        <v>427</v>
      </c>
      <c r="BC14" s="32"/>
      <c r="BD14" s="34"/>
      <c r="BE14" s="34"/>
      <c r="BF14" s="35"/>
      <c r="BG14" s="25"/>
      <c r="BH14" s="32"/>
      <c r="BI14" s="32" t="s">
        <v>238</v>
      </c>
      <c r="BJ14" s="32" t="s">
        <v>473</v>
      </c>
      <c r="BK14" s="34">
        <v>0.04</v>
      </c>
      <c r="BL14" s="33">
        <v>0.04</v>
      </c>
      <c r="BM14" s="25" t="s">
        <v>691</v>
      </c>
      <c r="BN14" s="25" t="s">
        <v>15</v>
      </c>
      <c r="BO14" s="25" t="s">
        <v>692</v>
      </c>
      <c r="BP14" s="3" t="s">
        <v>12</v>
      </c>
      <c r="BQ14" s="3" t="s">
        <v>12</v>
      </c>
    </row>
    <row r="15" spans="1:70" ht="15" x14ac:dyDescent="0.25">
      <c r="A15" s="25" t="s">
        <v>32</v>
      </c>
      <c r="B15" s="25" t="s">
        <v>474</v>
      </c>
      <c r="C15" s="25" t="s">
        <v>693</v>
      </c>
      <c r="D15" s="25" t="s">
        <v>80</v>
      </c>
      <c r="E15" s="25" t="s">
        <v>15</v>
      </c>
      <c r="F15" s="25" t="s">
        <v>476</v>
      </c>
      <c r="G15" s="25" t="s">
        <v>12</v>
      </c>
      <c r="H15" s="25" t="s">
        <v>7</v>
      </c>
      <c r="I15" s="31" t="s">
        <v>640</v>
      </c>
      <c r="J15" s="32" t="s">
        <v>86</v>
      </c>
      <c r="K15" s="32" t="s">
        <v>424</v>
      </c>
      <c r="L15" s="32" t="s">
        <v>425</v>
      </c>
      <c r="M15" s="32">
        <v>4</v>
      </c>
      <c r="N15" s="32">
        <v>0.18</v>
      </c>
      <c r="O15" s="33">
        <v>0.18</v>
      </c>
      <c r="P15" s="31">
        <v>7.0000000000000007E-2</v>
      </c>
      <c r="Q15" s="32">
        <v>14268090</v>
      </c>
      <c r="R15" s="32">
        <v>1751719595</v>
      </c>
      <c r="S15" s="32">
        <v>46052</v>
      </c>
      <c r="T15" s="32">
        <v>2</v>
      </c>
      <c r="U15" s="32">
        <v>2.44</v>
      </c>
      <c r="V15" s="32">
        <v>2.61</v>
      </c>
      <c r="W15" s="32">
        <v>7.95</v>
      </c>
      <c r="X15" s="32">
        <v>17.37</v>
      </c>
      <c r="Y15" s="33">
        <v>-15.62</v>
      </c>
      <c r="Z15" s="32">
        <v>26.85</v>
      </c>
      <c r="AA15" s="32">
        <v>2.54</v>
      </c>
      <c r="AB15" s="32">
        <v>32.89</v>
      </c>
      <c r="AC15" s="32"/>
      <c r="AD15" s="39">
        <v>46053</v>
      </c>
      <c r="AE15" s="33">
        <v>7.39</v>
      </c>
      <c r="AF15" s="31">
        <v>7.47</v>
      </c>
      <c r="AG15" s="25" t="s">
        <v>694</v>
      </c>
      <c r="AH15" s="34">
        <v>9.49</v>
      </c>
      <c r="AI15" s="33">
        <v>13</v>
      </c>
      <c r="AJ15" s="25" t="s">
        <v>642</v>
      </c>
      <c r="AK15" s="32">
        <v>4</v>
      </c>
      <c r="AL15" s="32" t="s">
        <v>25</v>
      </c>
      <c r="AM15" s="32"/>
      <c r="AN15" s="32">
        <v>43354</v>
      </c>
      <c r="AO15" s="32" t="s">
        <v>273</v>
      </c>
      <c r="AP15" s="25"/>
      <c r="AQ15" s="32"/>
      <c r="AR15" s="25"/>
      <c r="AS15" s="25"/>
      <c r="AT15" s="25"/>
      <c r="AU15" s="34" t="s">
        <v>475</v>
      </c>
      <c r="AV15" s="35">
        <v>90.3</v>
      </c>
      <c r="AW15" s="35"/>
      <c r="AX15" s="25"/>
      <c r="AY15" s="25" t="s">
        <v>247</v>
      </c>
      <c r="AZ15" s="32" t="s">
        <v>15</v>
      </c>
      <c r="BA15" s="35" t="s">
        <v>434</v>
      </c>
      <c r="BB15" s="32" t="s">
        <v>445</v>
      </c>
      <c r="BC15" s="32"/>
      <c r="BD15" s="34"/>
      <c r="BE15" s="34"/>
      <c r="BF15" s="35"/>
      <c r="BG15" s="25"/>
      <c r="BH15" s="32"/>
      <c r="BI15" s="32" t="s">
        <v>15</v>
      </c>
      <c r="BJ15" s="32" t="s">
        <v>477</v>
      </c>
      <c r="BK15" s="34"/>
      <c r="BL15" s="33"/>
      <c r="BM15" s="25"/>
      <c r="BN15" s="25" t="s">
        <v>15</v>
      </c>
      <c r="BO15" s="25" t="s">
        <v>643</v>
      </c>
      <c r="BP15" s="3" t="s">
        <v>12</v>
      </c>
      <c r="BQ15" s="3" t="s">
        <v>12</v>
      </c>
    </row>
    <row r="16" spans="1:70" ht="15" x14ac:dyDescent="0.25">
      <c r="A16" s="25" t="s">
        <v>118</v>
      </c>
      <c r="B16" s="25" t="s">
        <v>158</v>
      </c>
      <c r="C16" s="25" t="s">
        <v>695</v>
      </c>
      <c r="D16" s="25" t="s">
        <v>195</v>
      </c>
      <c r="E16" s="25" t="s">
        <v>15</v>
      </c>
      <c r="F16" s="25" t="s">
        <v>478</v>
      </c>
      <c r="G16" s="25" t="s">
        <v>12</v>
      </c>
      <c r="H16" s="25" t="s">
        <v>7</v>
      </c>
      <c r="I16" s="31" t="s">
        <v>640</v>
      </c>
      <c r="J16" s="32" t="s">
        <v>86</v>
      </c>
      <c r="K16" s="32" t="s">
        <v>424</v>
      </c>
      <c r="L16" s="32" t="s">
        <v>425</v>
      </c>
      <c r="M16" s="32">
        <v>4</v>
      </c>
      <c r="N16" s="32">
        <v>0.18</v>
      </c>
      <c r="O16" s="33">
        <v>0.3</v>
      </c>
      <c r="P16" s="31">
        <v>0.13</v>
      </c>
      <c r="Q16" s="32">
        <v>1564505</v>
      </c>
      <c r="R16" s="32">
        <v>470220910</v>
      </c>
      <c r="S16" s="32">
        <v>46051</v>
      </c>
      <c r="T16" s="32">
        <v>3</v>
      </c>
      <c r="U16" s="32">
        <v>1.35</v>
      </c>
      <c r="V16" s="32">
        <v>9.18</v>
      </c>
      <c r="W16" s="32">
        <v>6.45</v>
      </c>
      <c r="X16" s="32">
        <v>15.18</v>
      </c>
      <c r="Y16" s="33">
        <v>-10.78</v>
      </c>
      <c r="Z16" s="32">
        <v>22.38</v>
      </c>
      <c r="AA16" s="32">
        <v>-1.0900000000000001</v>
      </c>
      <c r="AB16" s="32">
        <v>28.97</v>
      </c>
      <c r="AC16" s="32">
        <v>-7.6</v>
      </c>
      <c r="AD16" s="39">
        <v>46053</v>
      </c>
      <c r="AE16" s="33">
        <v>8.31</v>
      </c>
      <c r="AF16" s="31">
        <v>8.51</v>
      </c>
      <c r="AG16" s="25" t="s">
        <v>696</v>
      </c>
      <c r="AH16" s="34">
        <v>9.07</v>
      </c>
      <c r="AI16" s="33">
        <v>12.24</v>
      </c>
      <c r="AJ16" s="25" t="s">
        <v>697</v>
      </c>
      <c r="AK16" s="32">
        <v>4</v>
      </c>
      <c r="AL16" s="32" t="s">
        <v>25</v>
      </c>
      <c r="AM16" s="32" t="s">
        <v>15</v>
      </c>
      <c r="AN16" s="32">
        <v>42888</v>
      </c>
      <c r="AO16" s="32" t="s">
        <v>262</v>
      </c>
      <c r="AP16" s="25"/>
      <c r="AQ16" s="32"/>
      <c r="AR16" s="25"/>
      <c r="AS16" s="25"/>
      <c r="AT16" s="25"/>
      <c r="AU16" s="34" t="s">
        <v>698</v>
      </c>
      <c r="AV16" s="35"/>
      <c r="AW16" s="35"/>
      <c r="AX16" s="25"/>
      <c r="AY16" s="25" t="s">
        <v>247</v>
      </c>
      <c r="AZ16" s="32" t="s">
        <v>15</v>
      </c>
      <c r="BA16" s="35" t="s">
        <v>434</v>
      </c>
      <c r="BB16" s="32" t="s">
        <v>427</v>
      </c>
      <c r="BC16" s="32"/>
      <c r="BD16" s="34"/>
      <c r="BE16" s="34"/>
      <c r="BF16" s="35"/>
      <c r="BG16" s="25"/>
      <c r="BH16" s="32"/>
      <c r="BI16" s="32"/>
      <c r="BJ16" s="32" t="s">
        <v>479</v>
      </c>
      <c r="BK16" s="34"/>
      <c r="BL16" s="33"/>
      <c r="BM16" s="25"/>
      <c r="BN16" s="25" t="s">
        <v>15</v>
      </c>
      <c r="BO16" s="25" t="s">
        <v>699</v>
      </c>
      <c r="BP16" s="3" t="s">
        <v>12</v>
      </c>
      <c r="BQ16" s="3" t="s">
        <v>12</v>
      </c>
    </row>
    <row r="17" spans="1:69" ht="15" x14ac:dyDescent="0.25">
      <c r="A17" s="25" t="s">
        <v>133</v>
      </c>
      <c r="B17" s="25" t="s">
        <v>159</v>
      </c>
      <c r="C17" s="25" t="s">
        <v>356</v>
      </c>
      <c r="D17" s="25" t="s">
        <v>196</v>
      </c>
      <c r="E17" s="25" t="s">
        <v>15</v>
      </c>
      <c r="F17" s="25" t="s">
        <v>483</v>
      </c>
      <c r="G17" s="25" t="s">
        <v>12</v>
      </c>
      <c r="H17" s="25" t="s">
        <v>7</v>
      </c>
      <c r="I17" s="31" t="s">
        <v>700</v>
      </c>
      <c r="J17" s="32" t="s">
        <v>189</v>
      </c>
      <c r="K17" s="32" t="s">
        <v>480</v>
      </c>
      <c r="L17" s="32" t="s">
        <v>481</v>
      </c>
      <c r="M17" s="32">
        <v>4</v>
      </c>
      <c r="N17" s="32">
        <v>0.15</v>
      </c>
      <c r="O17" s="33">
        <v>0.15</v>
      </c>
      <c r="P17" s="31">
        <v>0.03</v>
      </c>
      <c r="Q17" s="32">
        <v>55153703</v>
      </c>
      <c r="R17" s="32">
        <v>543548921</v>
      </c>
      <c r="S17" s="32">
        <v>46052</v>
      </c>
      <c r="T17" s="32">
        <v>5</v>
      </c>
      <c r="U17" s="32">
        <v>3.33</v>
      </c>
      <c r="V17" s="32">
        <v>23.93</v>
      </c>
      <c r="W17" s="32">
        <v>8.8800000000000008</v>
      </c>
      <c r="X17" s="32">
        <v>14.41</v>
      </c>
      <c r="Y17" s="33">
        <v>-19.04</v>
      </c>
      <c r="Z17" s="32">
        <v>21.57</v>
      </c>
      <c r="AA17" s="32">
        <v>4.08</v>
      </c>
      <c r="AB17" s="32">
        <v>30.25</v>
      </c>
      <c r="AC17" s="32">
        <v>-13.07</v>
      </c>
      <c r="AD17" s="39">
        <v>46053</v>
      </c>
      <c r="AE17" s="33">
        <v>13.46</v>
      </c>
      <c r="AF17" s="31">
        <v>9.43</v>
      </c>
      <c r="AG17" s="25" t="s">
        <v>701</v>
      </c>
      <c r="AH17" s="34">
        <v>10.65</v>
      </c>
      <c r="AI17" s="33">
        <v>14.1</v>
      </c>
      <c r="AJ17" s="25" t="s">
        <v>702</v>
      </c>
      <c r="AK17" s="32">
        <v>4</v>
      </c>
      <c r="AL17" s="32" t="s">
        <v>26</v>
      </c>
      <c r="AM17" s="32"/>
      <c r="AN17" s="32">
        <v>42877</v>
      </c>
      <c r="AO17" s="32" t="s">
        <v>263</v>
      </c>
      <c r="AP17" s="25" t="s">
        <v>703</v>
      </c>
      <c r="AQ17" s="32">
        <v>0.05</v>
      </c>
      <c r="AR17" s="25" t="s">
        <v>704</v>
      </c>
      <c r="AS17" s="25" t="s">
        <v>705</v>
      </c>
      <c r="AT17" s="25" t="s">
        <v>706</v>
      </c>
      <c r="AU17" s="34" t="s">
        <v>482</v>
      </c>
      <c r="AV17" s="35"/>
      <c r="AW17" s="35"/>
      <c r="AX17" s="25"/>
      <c r="AY17" s="25" t="s">
        <v>247</v>
      </c>
      <c r="AZ17" s="32" t="s">
        <v>15</v>
      </c>
      <c r="BA17" s="35" t="s">
        <v>427</v>
      </c>
      <c r="BB17" s="32" t="s">
        <v>427</v>
      </c>
      <c r="BC17" s="32"/>
      <c r="BD17" s="34"/>
      <c r="BE17" s="34"/>
      <c r="BF17" s="35"/>
      <c r="BG17" s="25"/>
      <c r="BH17" s="32"/>
      <c r="BI17" s="32" t="s">
        <v>15</v>
      </c>
      <c r="BJ17" s="32" t="s">
        <v>484</v>
      </c>
      <c r="BK17" s="34">
        <v>0.08</v>
      </c>
      <c r="BL17" s="33">
        <v>0.1</v>
      </c>
      <c r="BM17" s="25" t="s">
        <v>706</v>
      </c>
      <c r="BN17" s="25" t="s">
        <v>15</v>
      </c>
      <c r="BO17" s="25" t="s">
        <v>707</v>
      </c>
      <c r="BP17" s="3" t="s">
        <v>12</v>
      </c>
      <c r="BQ17" s="3" t="s">
        <v>12</v>
      </c>
    </row>
    <row r="18" spans="1:69" ht="15" x14ac:dyDescent="0.25">
      <c r="A18" s="25" t="s">
        <v>43</v>
      </c>
      <c r="B18" s="25" t="s">
        <v>44</v>
      </c>
      <c r="C18" s="25" t="s">
        <v>708</v>
      </c>
      <c r="D18" s="25" t="s">
        <v>80</v>
      </c>
      <c r="E18" s="25" t="s">
        <v>15</v>
      </c>
      <c r="F18" s="25" t="s">
        <v>485</v>
      </c>
      <c r="G18" s="25" t="s">
        <v>12</v>
      </c>
      <c r="H18" s="25" t="s">
        <v>45</v>
      </c>
      <c r="I18" s="31" t="s">
        <v>640</v>
      </c>
      <c r="J18" s="32" t="s">
        <v>89</v>
      </c>
      <c r="K18" s="32" t="s">
        <v>424</v>
      </c>
      <c r="L18" s="32" t="s">
        <v>425</v>
      </c>
      <c r="M18" s="32">
        <v>4</v>
      </c>
      <c r="N18" s="32">
        <v>0.25</v>
      </c>
      <c r="O18" s="33">
        <v>0.25</v>
      </c>
      <c r="P18" s="31">
        <v>0.02</v>
      </c>
      <c r="Q18" s="32">
        <v>396613</v>
      </c>
      <c r="R18" s="32">
        <v>272272791</v>
      </c>
      <c r="S18" s="32">
        <v>46052</v>
      </c>
      <c r="T18" s="32">
        <v>3</v>
      </c>
      <c r="U18" s="32">
        <v>5.3</v>
      </c>
      <c r="V18" s="32">
        <v>6.41</v>
      </c>
      <c r="W18" s="32">
        <v>-1.52</v>
      </c>
      <c r="X18" s="32">
        <v>16.86</v>
      </c>
      <c r="Y18" s="33">
        <v>-12.05</v>
      </c>
      <c r="Z18" s="32">
        <v>28.37</v>
      </c>
      <c r="AA18" s="32">
        <v>16.54</v>
      </c>
      <c r="AB18" s="32">
        <v>22.51</v>
      </c>
      <c r="AC18" s="32">
        <v>-7.61</v>
      </c>
      <c r="AD18" s="39">
        <v>46053</v>
      </c>
      <c r="AE18" s="33">
        <v>8.15</v>
      </c>
      <c r="AF18" s="31">
        <v>7.75</v>
      </c>
      <c r="AG18" s="25" t="s">
        <v>709</v>
      </c>
      <c r="AH18" s="34">
        <v>12.5</v>
      </c>
      <c r="AI18" s="33">
        <v>15.1</v>
      </c>
      <c r="AJ18" s="25" t="s">
        <v>642</v>
      </c>
      <c r="AK18" s="32">
        <v>4</v>
      </c>
      <c r="AL18" s="32" t="s">
        <v>25</v>
      </c>
      <c r="AM18" s="32"/>
      <c r="AN18" s="32">
        <v>43181</v>
      </c>
      <c r="AO18" s="32" t="s">
        <v>264</v>
      </c>
      <c r="AP18" s="25" t="s">
        <v>651</v>
      </c>
      <c r="AQ18" s="32">
        <v>0.02</v>
      </c>
      <c r="AR18" s="25" t="s">
        <v>662</v>
      </c>
      <c r="AS18" s="25" t="s">
        <v>670</v>
      </c>
      <c r="AT18" s="25" t="s">
        <v>662</v>
      </c>
      <c r="AU18" s="34" t="s">
        <v>710</v>
      </c>
      <c r="AV18" s="35">
        <v>98.05</v>
      </c>
      <c r="AW18" s="35"/>
      <c r="AX18" s="25"/>
      <c r="AY18" s="25" t="s">
        <v>247</v>
      </c>
      <c r="AZ18" s="32" t="s">
        <v>15</v>
      </c>
      <c r="BA18" s="35" t="s">
        <v>427</v>
      </c>
      <c r="BB18" s="32" t="s">
        <v>427</v>
      </c>
      <c r="BC18" s="32"/>
      <c r="BD18" s="34"/>
      <c r="BE18" s="34"/>
      <c r="BF18" s="35"/>
      <c r="BG18" s="25"/>
      <c r="BH18" s="32"/>
      <c r="BI18" s="32" t="s">
        <v>238</v>
      </c>
      <c r="BJ18" s="32" t="s">
        <v>486</v>
      </c>
      <c r="BK18" s="34">
        <v>0.04</v>
      </c>
      <c r="BL18" s="33">
        <v>0.05</v>
      </c>
      <c r="BM18" s="25" t="s">
        <v>662</v>
      </c>
      <c r="BN18" s="25" t="s">
        <v>15</v>
      </c>
      <c r="BO18" s="25" t="s">
        <v>699</v>
      </c>
      <c r="BP18" s="3" t="s">
        <v>12</v>
      </c>
      <c r="BQ18" s="3" t="s">
        <v>12</v>
      </c>
    </row>
    <row r="19" spans="1:69" ht="15" x14ac:dyDescent="0.25">
      <c r="A19" s="25" t="s">
        <v>33</v>
      </c>
      <c r="B19" s="25" t="s">
        <v>34</v>
      </c>
      <c r="C19" s="25" t="s">
        <v>711</v>
      </c>
      <c r="D19" s="25" t="s">
        <v>80</v>
      </c>
      <c r="E19" s="25" t="s">
        <v>15</v>
      </c>
      <c r="F19" s="25" t="s">
        <v>472</v>
      </c>
      <c r="G19" s="25" t="s">
        <v>12</v>
      </c>
      <c r="H19" s="25" t="s">
        <v>17</v>
      </c>
      <c r="I19" s="31" t="s">
        <v>640</v>
      </c>
      <c r="J19" s="32" t="s">
        <v>185</v>
      </c>
      <c r="K19" s="32" t="s">
        <v>424</v>
      </c>
      <c r="L19" s="32" t="s">
        <v>425</v>
      </c>
      <c r="M19" s="32">
        <v>4</v>
      </c>
      <c r="N19" s="32">
        <v>0.25</v>
      </c>
      <c r="O19" s="33">
        <v>0.25</v>
      </c>
      <c r="P19" s="31">
        <v>0.12</v>
      </c>
      <c r="Q19" s="32">
        <v>4331699</v>
      </c>
      <c r="R19" s="32">
        <v>653094892</v>
      </c>
      <c r="S19" s="32">
        <v>46052</v>
      </c>
      <c r="T19" s="32">
        <v>5</v>
      </c>
      <c r="U19" s="32">
        <v>-1.42</v>
      </c>
      <c r="V19" s="32">
        <v>14.6</v>
      </c>
      <c r="W19" s="32">
        <v>3.34</v>
      </c>
      <c r="X19" s="32">
        <v>21.17</v>
      </c>
      <c r="Y19" s="33">
        <v>-9.08</v>
      </c>
      <c r="Z19" s="32">
        <v>31.61</v>
      </c>
      <c r="AA19" s="32">
        <v>-5.15</v>
      </c>
      <c r="AB19" s="32">
        <v>30.19</v>
      </c>
      <c r="AC19" s="32">
        <v>-8.2100000000000009</v>
      </c>
      <c r="AD19" s="39">
        <v>46053</v>
      </c>
      <c r="AE19" s="33">
        <v>8.42</v>
      </c>
      <c r="AF19" s="31">
        <v>11.72</v>
      </c>
      <c r="AG19" s="25" t="s">
        <v>712</v>
      </c>
      <c r="AH19" s="34">
        <v>11.07</v>
      </c>
      <c r="AI19" s="33">
        <v>14.39</v>
      </c>
      <c r="AJ19" s="25" t="s">
        <v>642</v>
      </c>
      <c r="AK19" s="32">
        <v>4</v>
      </c>
      <c r="AL19" s="32" t="s">
        <v>25</v>
      </c>
      <c r="AM19" s="32"/>
      <c r="AN19" s="32">
        <v>43145</v>
      </c>
      <c r="AO19" s="32" t="s">
        <v>253</v>
      </c>
      <c r="AP19" s="25"/>
      <c r="AQ19" s="32"/>
      <c r="AR19" s="25"/>
      <c r="AS19" s="25"/>
      <c r="AT19" s="25"/>
      <c r="AU19" s="34" t="s">
        <v>487</v>
      </c>
      <c r="AV19" s="35">
        <v>96.7</v>
      </c>
      <c r="AW19" s="35"/>
      <c r="AX19" s="25"/>
      <c r="AY19" s="25" t="s">
        <v>247</v>
      </c>
      <c r="AZ19" s="32" t="s">
        <v>15</v>
      </c>
      <c r="BA19" s="35" t="s">
        <v>434</v>
      </c>
      <c r="BB19" s="32" t="s">
        <v>427</v>
      </c>
      <c r="BC19" s="32"/>
      <c r="BD19" s="34"/>
      <c r="BE19" s="34"/>
      <c r="BF19" s="35"/>
      <c r="BG19" s="25"/>
      <c r="BH19" s="32"/>
      <c r="BI19" s="32" t="s">
        <v>15</v>
      </c>
      <c r="BJ19" s="32" t="s">
        <v>488</v>
      </c>
      <c r="BK19" s="34"/>
      <c r="BL19" s="33"/>
      <c r="BM19" s="25"/>
      <c r="BN19" s="25" t="s">
        <v>15</v>
      </c>
      <c r="BO19" s="25" t="s">
        <v>643</v>
      </c>
      <c r="BP19" s="3" t="s">
        <v>12</v>
      </c>
      <c r="BQ19" s="3" t="s">
        <v>12</v>
      </c>
    </row>
    <row r="20" spans="1:69" ht="15" x14ac:dyDescent="0.25">
      <c r="A20" s="25" t="s">
        <v>129</v>
      </c>
      <c r="B20" s="25" t="s">
        <v>156</v>
      </c>
      <c r="C20" s="25" t="s">
        <v>350</v>
      </c>
      <c r="D20" s="25" t="s">
        <v>83</v>
      </c>
      <c r="E20" s="25" t="s">
        <v>15</v>
      </c>
      <c r="F20" s="25"/>
      <c r="G20" s="25" t="s">
        <v>12</v>
      </c>
      <c r="H20" s="25" t="s">
        <v>17</v>
      </c>
      <c r="I20" s="31" t="s">
        <v>640</v>
      </c>
      <c r="J20" s="32" t="s">
        <v>185</v>
      </c>
      <c r="K20" s="32" t="s">
        <v>424</v>
      </c>
      <c r="L20" s="32" t="s">
        <v>425</v>
      </c>
      <c r="M20" s="32">
        <v>4</v>
      </c>
      <c r="N20" s="32">
        <v>0.25</v>
      </c>
      <c r="O20" s="33">
        <v>0.25</v>
      </c>
      <c r="P20" s="31">
        <v>0.03</v>
      </c>
      <c r="Q20" s="32">
        <v>21465639</v>
      </c>
      <c r="R20" s="32">
        <v>4157739683</v>
      </c>
      <c r="S20" s="32">
        <v>46052</v>
      </c>
      <c r="T20" s="32">
        <v>5</v>
      </c>
      <c r="U20" s="32">
        <v>-0.4</v>
      </c>
      <c r="V20" s="32">
        <v>13.97</v>
      </c>
      <c r="W20" s="32">
        <v>0.68</v>
      </c>
      <c r="X20" s="32">
        <v>19.899999999999999</v>
      </c>
      <c r="Y20" s="33">
        <v>-6.88</v>
      </c>
      <c r="Z20" s="32">
        <v>31.58</v>
      </c>
      <c r="AA20" s="32">
        <v>-5.1100000000000003</v>
      </c>
      <c r="AB20" s="32">
        <v>30.2</v>
      </c>
      <c r="AC20" s="32"/>
      <c r="AD20" s="39">
        <v>46053</v>
      </c>
      <c r="AE20" s="33">
        <v>7.78</v>
      </c>
      <c r="AF20" s="31">
        <v>11.52</v>
      </c>
      <c r="AG20" s="25" t="s">
        <v>713</v>
      </c>
      <c r="AH20" s="34">
        <v>10.57</v>
      </c>
      <c r="AI20" s="33">
        <v>13.82</v>
      </c>
      <c r="AJ20" s="25" t="s">
        <v>707</v>
      </c>
      <c r="AK20" s="32">
        <v>4</v>
      </c>
      <c r="AL20" s="32" t="s">
        <v>26</v>
      </c>
      <c r="AM20" s="32"/>
      <c r="AN20" s="32">
        <v>43447</v>
      </c>
      <c r="AO20" s="32" t="s">
        <v>254</v>
      </c>
      <c r="AP20" s="25" t="s">
        <v>651</v>
      </c>
      <c r="AQ20" s="32">
        <v>0.02</v>
      </c>
      <c r="AR20" s="25" t="s">
        <v>662</v>
      </c>
      <c r="AS20" s="25" t="s">
        <v>670</v>
      </c>
      <c r="AT20" s="25" t="s">
        <v>714</v>
      </c>
      <c r="AU20" s="34" t="s">
        <v>487</v>
      </c>
      <c r="AV20" s="35">
        <v>99.32</v>
      </c>
      <c r="AW20" s="35"/>
      <c r="AX20" s="25"/>
      <c r="AY20" s="25" t="s">
        <v>247</v>
      </c>
      <c r="AZ20" s="32" t="s">
        <v>238</v>
      </c>
      <c r="BA20" s="35" t="s">
        <v>427</v>
      </c>
      <c r="BB20" s="32" t="s">
        <v>427</v>
      </c>
      <c r="BC20" s="32"/>
      <c r="BD20" s="34"/>
      <c r="BE20" s="34"/>
      <c r="BF20" s="35"/>
      <c r="BG20" s="25"/>
      <c r="BH20" s="32"/>
      <c r="BI20" s="32"/>
      <c r="BJ20" s="32" t="s">
        <v>489</v>
      </c>
      <c r="BK20" s="34">
        <v>0.04</v>
      </c>
      <c r="BL20" s="33">
        <v>0.05</v>
      </c>
      <c r="BM20" s="25" t="s">
        <v>714</v>
      </c>
      <c r="BN20" s="25" t="s">
        <v>15</v>
      </c>
      <c r="BO20" s="25" t="s">
        <v>643</v>
      </c>
      <c r="BP20" s="3" t="s">
        <v>12</v>
      </c>
      <c r="BQ20" s="3" t="s">
        <v>12</v>
      </c>
    </row>
    <row r="21" spans="1:69" ht="15" x14ac:dyDescent="0.25">
      <c r="A21" s="25" t="s">
        <v>120</v>
      </c>
      <c r="B21" s="25" t="s">
        <v>157</v>
      </c>
      <c r="C21" s="25" t="s">
        <v>351</v>
      </c>
      <c r="D21" s="25" t="s">
        <v>83</v>
      </c>
      <c r="E21" s="25" t="s">
        <v>15</v>
      </c>
      <c r="F21" s="25" t="s">
        <v>490</v>
      </c>
      <c r="G21" s="25" t="s">
        <v>12</v>
      </c>
      <c r="H21" s="25" t="s">
        <v>17</v>
      </c>
      <c r="I21" s="31" t="s">
        <v>640</v>
      </c>
      <c r="J21" s="32" t="s">
        <v>185</v>
      </c>
      <c r="K21" s="32" t="s">
        <v>424</v>
      </c>
      <c r="L21" s="32" t="s">
        <v>425</v>
      </c>
      <c r="M21" s="32">
        <v>4</v>
      </c>
      <c r="N21" s="32">
        <v>0.25</v>
      </c>
      <c r="O21" s="33">
        <v>0.25</v>
      </c>
      <c r="P21" s="31">
        <v>0.03</v>
      </c>
      <c r="Q21" s="32">
        <v>41035631</v>
      </c>
      <c r="R21" s="32">
        <v>4157739683</v>
      </c>
      <c r="S21" s="32">
        <v>46052</v>
      </c>
      <c r="T21" s="32">
        <v>3</v>
      </c>
      <c r="U21" s="32">
        <v>-0.4</v>
      </c>
      <c r="V21" s="32">
        <v>10.73</v>
      </c>
      <c r="W21" s="32">
        <v>-2.27</v>
      </c>
      <c r="X21" s="32">
        <v>16.59</v>
      </c>
      <c r="Y21" s="33">
        <v>-9.52</v>
      </c>
      <c r="Z21" s="32">
        <v>28.92</v>
      </c>
      <c r="AA21" s="32">
        <v>-6.79</v>
      </c>
      <c r="AB21" s="32">
        <v>26.31</v>
      </c>
      <c r="AC21" s="32">
        <v>-11.15</v>
      </c>
      <c r="AD21" s="39">
        <v>46053</v>
      </c>
      <c r="AE21" s="33">
        <v>4.72</v>
      </c>
      <c r="AF21" s="31">
        <v>8.58</v>
      </c>
      <c r="AG21" s="25" t="s">
        <v>715</v>
      </c>
      <c r="AH21" s="34">
        <v>10.58</v>
      </c>
      <c r="AI21" s="33">
        <v>13.58</v>
      </c>
      <c r="AJ21" s="25" t="s">
        <v>707</v>
      </c>
      <c r="AK21" s="32">
        <v>4</v>
      </c>
      <c r="AL21" s="32" t="s">
        <v>26</v>
      </c>
      <c r="AM21" s="32"/>
      <c r="AN21" s="32">
        <v>36873</v>
      </c>
      <c r="AO21" s="32" t="s">
        <v>254</v>
      </c>
      <c r="AP21" s="25" t="s">
        <v>716</v>
      </c>
      <c r="AQ21" s="32">
        <v>0.02</v>
      </c>
      <c r="AR21" s="25" t="s">
        <v>717</v>
      </c>
      <c r="AS21" s="25" t="s">
        <v>717</v>
      </c>
      <c r="AT21" s="25" t="s">
        <v>718</v>
      </c>
      <c r="AU21" s="34" t="s">
        <v>487</v>
      </c>
      <c r="AV21" s="35">
        <v>92.5</v>
      </c>
      <c r="AW21" s="35"/>
      <c r="AX21" s="25"/>
      <c r="AY21" s="25" t="s">
        <v>255</v>
      </c>
      <c r="AZ21" s="32" t="s">
        <v>15</v>
      </c>
      <c r="BA21" s="35" t="s">
        <v>427</v>
      </c>
      <c r="BB21" s="32" t="s">
        <v>427</v>
      </c>
      <c r="BC21" s="32"/>
      <c r="BD21" s="34"/>
      <c r="BE21" s="34"/>
      <c r="BF21" s="35"/>
      <c r="BG21" s="25"/>
      <c r="BH21" s="32"/>
      <c r="BI21" s="32"/>
      <c r="BJ21" s="32" t="s">
        <v>491</v>
      </c>
      <c r="BK21" s="34">
        <v>2.8</v>
      </c>
      <c r="BL21" s="33">
        <v>2.8</v>
      </c>
      <c r="BM21" s="25" t="s">
        <v>718</v>
      </c>
      <c r="BN21" s="25" t="s">
        <v>15</v>
      </c>
      <c r="BO21" s="25" t="s">
        <v>643</v>
      </c>
      <c r="BP21" s="3" t="s">
        <v>12</v>
      </c>
      <c r="BQ21" s="3" t="s">
        <v>12</v>
      </c>
    </row>
    <row r="22" spans="1:69" ht="15" x14ac:dyDescent="0.25">
      <c r="A22" s="25" t="s">
        <v>134</v>
      </c>
      <c r="B22" s="25" t="s">
        <v>719</v>
      </c>
      <c r="C22" s="25" t="s">
        <v>720</v>
      </c>
      <c r="D22" s="25" t="s">
        <v>119</v>
      </c>
      <c r="E22" s="25" t="s">
        <v>15</v>
      </c>
      <c r="F22" s="25" t="s">
        <v>493</v>
      </c>
      <c r="G22" s="25" t="s">
        <v>182</v>
      </c>
      <c r="H22" s="25" t="s">
        <v>8</v>
      </c>
      <c r="I22" s="31" t="s">
        <v>721</v>
      </c>
      <c r="J22" s="32" t="s">
        <v>79</v>
      </c>
      <c r="K22" s="32" t="s">
        <v>424</v>
      </c>
      <c r="L22" s="32" t="s">
        <v>492</v>
      </c>
      <c r="M22" s="32">
        <v>4</v>
      </c>
      <c r="N22" s="32">
        <v>0.05</v>
      </c>
      <c r="O22" s="33">
        <v>0.12</v>
      </c>
      <c r="P22" s="31">
        <v>0.02</v>
      </c>
      <c r="Q22" s="32">
        <v>86473171</v>
      </c>
      <c r="R22" s="32">
        <v>16147564512</v>
      </c>
      <c r="S22" s="32">
        <v>46052</v>
      </c>
      <c r="T22" s="32"/>
      <c r="U22" s="32">
        <v>1.53</v>
      </c>
      <c r="V22" s="32">
        <v>21.18</v>
      </c>
      <c r="W22" s="32"/>
      <c r="X22" s="32"/>
      <c r="Y22" s="33"/>
      <c r="Z22" s="32"/>
      <c r="AA22" s="32"/>
      <c r="AB22" s="32"/>
      <c r="AC22" s="32"/>
      <c r="AD22" s="39">
        <v>46053</v>
      </c>
      <c r="AE22" s="33"/>
      <c r="AF22" s="31"/>
      <c r="AG22" s="25" t="s">
        <v>722</v>
      </c>
      <c r="AH22" s="34"/>
      <c r="AI22" s="33"/>
      <c r="AJ22" s="25" t="s">
        <v>723</v>
      </c>
      <c r="AK22" s="32">
        <v>4</v>
      </c>
      <c r="AL22" s="32" t="s">
        <v>26</v>
      </c>
      <c r="AM22" s="32"/>
      <c r="AN22" s="32">
        <v>45309</v>
      </c>
      <c r="AO22" s="32" t="s">
        <v>256</v>
      </c>
      <c r="AP22" s="25"/>
      <c r="AQ22" s="32">
        <v>0.08</v>
      </c>
      <c r="AR22" s="25" t="s">
        <v>724</v>
      </c>
      <c r="AS22" s="25"/>
      <c r="AT22" s="25"/>
      <c r="AU22" s="34"/>
      <c r="AV22" s="35"/>
      <c r="AW22" s="35"/>
      <c r="AX22" s="25"/>
      <c r="AY22" s="25" t="s">
        <v>247</v>
      </c>
      <c r="AZ22" s="32" t="s">
        <v>238</v>
      </c>
      <c r="BA22" s="35" t="s">
        <v>427</v>
      </c>
      <c r="BB22" s="32" t="s">
        <v>427</v>
      </c>
      <c r="BC22" s="32"/>
      <c r="BD22" s="34"/>
      <c r="BE22" s="34"/>
      <c r="BF22" s="35"/>
      <c r="BG22" s="25"/>
      <c r="BH22" s="32"/>
      <c r="BI22" s="32" t="s">
        <v>15</v>
      </c>
      <c r="BJ22" s="32" t="s">
        <v>494</v>
      </c>
      <c r="BK22" s="34">
        <v>7.0000000000000007E-2</v>
      </c>
      <c r="BL22" s="33"/>
      <c r="BM22" s="25"/>
      <c r="BN22" s="25" t="s">
        <v>15</v>
      </c>
      <c r="BO22" s="25" t="s">
        <v>643</v>
      </c>
      <c r="BP22" s="3" t="s">
        <v>182</v>
      </c>
      <c r="BQ22" s="3" t="s">
        <v>182</v>
      </c>
    </row>
    <row r="23" spans="1:69" ht="15" x14ac:dyDescent="0.25">
      <c r="A23" s="25" t="s">
        <v>135</v>
      </c>
      <c r="B23" s="25" t="s">
        <v>725</v>
      </c>
      <c r="C23" s="25" t="s">
        <v>726</v>
      </c>
      <c r="D23" s="25" t="s">
        <v>83</v>
      </c>
      <c r="E23" s="25" t="s">
        <v>15</v>
      </c>
      <c r="F23" s="25" t="s">
        <v>495</v>
      </c>
      <c r="G23" s="25" t="s">
        <v>12</v>
      </c>
      <c r="H23" s="25" t="s">
        <v>8</v>
      </c>
      <c r="I23" s="31" t="s">
        <v>721</v>
      </c>
      <c r="J23" s="32" t="s">
        <v>79</v>
      </c>
      <c r="K23" s="32" t="s">
        <v>437</v>
      </c>
      <c r="L23" s="32" t="s">
        <v>425</v>
      </c>
      <c r="M23" s="32">
        <v>4</v>
      </c>
      <c r="N23" s="32">
        <v>0.3</v>
      </c>
      <c r="O23" s="33">
        <v>0.3</v>
      </c>
      <c r="P23" s="31">
        <v>0</v>
      </c>
      <c r="Q23" s="32">
        <v>20887231</v>
      </c>
      <c r="R23" s="32">
        <v>9618443245</v>
      </c>
      <c r="S23" s="32">
        <v>46052</v>
      </c>
      <c r="T23" s="32">
        <v>3</v>
      </c>
      <c r="U23" s="32">
        <v>0.56000000000000005</v>
      </c>
      <c r="V23" s="32">
        <v>6.79</v>
      </c>
      <c r="W23" s="32">
        <v>26.66</v>
      </c>
      <c r="X23" s="32">
        <v>19.73</v>
      </c>
      <c r="Y23" s="33">
        <v>-12.7</v>
      </c>
      <c r="Z23" s="32">
        <v>31.16</v>
      </c>
      <c r="AA23" s="32">
        <v>6.42</v>
      </c>
      <c r="AB23" s="32">
        <v>30.04</v>
      </c>
      <c r="AC23" s="32">
        <v>-4.0999999999999996</v>
      </c>
      <c r="AD23" s="39">
        <v>46053</v>
      </c>
      <c r="AE23" s="33">
        <v>16.079999999999998</v>
      </c>
      <c r="AF23" s="31">
        <v>13.38</v>
      </c>
      <c r="AG23" s="25" t="s">
        <v>727</v>
      </c>
      <c r="AH23" s="34">
        <v>10.52</v>
      </c>
      <c r="AI23" s="33">
        <v>13.02</v>
      </c>
      <c r="AJ23" s="25" t="s">
        <v>707</v>
      </c>
      <c r="AK23" s="32">
        <v>4</v>
      </c>
      <c r="AL23" s="32" t="s">
        <v>26</v>
      </c>
      <c r="AM23" s="32"/>
      <c r="AN23" s="32">
        <v>38833</v>
      </c>
      <c r="AO23" s="32" t="s">
        <v>256</v>
      </c>
      <c r="AP23" s="25" t="s">
        <v>728</v>
      </c>
      <c r="AQ23" s="32">
        <v>0.01</v>
      </c>
      <c r="AR23" s="25" t="s">
        <v>661</v>
      </c>
      <c r="AS23" s="25" t="s">
        <v>653</v>
      </c>
      <c r="AT23" s="25" t="s">
        <v>653</v>
      </c>
      <c r="AU23" s="34" t="s">
        <v>256</v>
      </c>
      <c r="AV23" s="35">
        <v>100</v>
      </c>
      <c r="AW23" s="35"/>
      <c r="AX23" s="25"/>
      <c r="AY23" s="25" t="s">
        <v>255</v>
      </c>
      <c r="AZ23" s="32" t="s">
        <v>15</v>
      </c>
      <c r="BA23" s="35" t="s">
        <v>427</v>
      </c>
      <c r="BB23" s="32" t="s">
        <v>427</v>
      </c>
      <c r="BC23" s="32"/>
      <c r="BD23" s="34"/>
      <c r="BE23" s="34"/>
      <c r="BF23" s="35"/>
      <c r="BG23" s="25"/>
      <c r="BH23" s="32"/>
      <c r="BI23" s="32"/>
      <c r="BJ23" s="32" t="s">
        <v>496</v>
      </c>
      <c r="BK23" s="34">
        <v>0.03</v>
      </c>
      <c r="BL23" s="33">
        <v>0.02</v>
      </c>
      <c r="BM23" s="25" t="s">
        <v>653</v>
      </c>
      <c r="BN23" s="25" t="s">
        <v>15</v>
      </c>
      <c r="BO23" s="25" t="s">
        <v>654</v>
      </c>
      <c r="BP23" s="3" t="s">
        <v>12</v>
      </c>
      <c r="BQ23" s="3" t="s">
        <v>12</v>
      </c>
    </row>
    <row r="24" spans="1:69" ht="15" x14ac:dyDescent="0.25">
      <c r="A24" s="25" t="s">
        <v>136</v>
      </c>
      <c r="B24" s="25" t="s">
        <v>729</v>
      </c>
      <c r="C24" s="25" t="s">
        <v>730</v>
      </c>
      <c r="D24" s="25" t="s">
        <v>80</v>
      </c>
      <c r="E24" s="25" t="s">
        <v>15</v>
      </c>
      <c r="F24" s="25" t="s">
        <v>455</v>
      </c>
      <c r="G24" s="25" t="s">
        <v>12</v>
      </c>
      <c r="H24" s="25" t="s">
        <v>8</v>
      </c>
      <c r="I24" s="31" t="s">
        <v>721</v>
      </c>
      <c r="J24" s="32" t="s">
        <v>79</v>
      </c>
      <c r="K24" s="32" t="s">
        <v>437</v>
      </c>
      <c r="L24" s="32" t="s">
        <v>425</v>
      </c>
      <c r="M24" s="32">
        <v>4</v>
      </c>
      <c r="N24" s="32">
        <v>0.38</v>
      </c>
      <c r="O24" s="33">
        <v>0.38</v>
      </c>
      <c r="P24" s="31">
        <v>0</v>
      </c>
      <c r="Q24" s="32">
        <v>8984107</v>
      </c>
      <c r="R24" s="32">
        <v>5956914677</v>
      </c>
      <c r="S24" s="32">
        <v>46052</v>
      </c>
      <c r="T24" s="32">
        <v>4</v>
      </c>
      <c r="U24" s="32">
        <v>0.48</v>
      </c>
      <c r="V24" s="32">
        <v>6.39</v>
      </c>
      <c r="W24" s="32">
        <v>26.33</v>
      </c>
      <c r="X24" s="32">
        <v>19.46</v>
      </c>
      <c r="Y24" s="33">
        <v>-12.87</v>
      </c>
      <c r="Z24" s="32">
        <v>30.94</v>
      </c>
      <c r="AA24" s="32">
        <v>6.26</v>
      </c>
      <c r="AB24" s="32">
        <v>29.84</v>
      </c>
      <c r="AC24" s="32">
        <v>-4.18</v>
      </c>
      <c r="AD24" s="39">
        <v>46053</v>
      </c>
      <c r="AE24" s="33">
        <v>15.69</v>
      </c>
      <c r="AF24" s="31">
        <v>13.06</v>
      </c>
      <c r="AG24" s="25" t="s">
        <v>727</v>
      </c>
      <c r="AH24" s="34">
        <v>10.52</v>
      </c>
      <c r="AI24" s="33">
        <v>13.05</v>
      </c>
      <c r="AJ24" s="25" t="s">
        <v>642</v>
      </c>
      <c r="AK24" s="32">
        <v>4</v>
      </c>
      <c r="AL24" s="32" t="s">
        <v>26</v>
      </c>
      <c r="AM24" s="32"/>
      <c r="AN24" s="32">
        <v>43208</v>
      </c>
      <c r="AO24" s="32" t="s">
        <v>256</v>
      </c>
      <c r="AP24" s="25" t="s">
        <v>651</v>
      </c>
      <c r="AQ24" s="32">
        <v>0.01</v>
      </c>
      <c r="AR24" s="25" t="s">
        <v>731</v>
      </c>
      <c r="AS24" s="25" t="s">
        <v>732</v>
      </c>
      <c r="AT24" s="25" t="s">
        <v>733</v>
      </c>
      <c r="AU24" s="34" t="s">
        <v>256</v>
      </c>
      <c r="AV24" s="35">
        <v>100</v>
      </c>
      <c r="AW24" s="35"/>
      <c r="AX24" s="25"/>
      <c r="AY24" s="25" t="s">
        <v>247</v>
      </c>
      <c r="AZ24" s="32" t="s">
        <v>15</v>
      </c>
      <c r="BA24" s="35" t="s">
        <v>427</v>
      </c>
      <c r="BB24" s="32" t="s">
        <v>427</v>
      </c>
      <c r="BC24" s="32"/>
      <c r="BD24" s="34"/>
      <c r="BE24" s="34"/>
      <c r="BF24" s="35"/>
      <c r="BG24" s="25"/>
      <c r="BH24" s="32"/>
      <c r="BI24" s="32" t="s">
        <v>238</v>
      </c>
      <c r="BJ24" s="32" t="s">
        <v>497</v>
      </c>
      <c r="BK24" s="34">
        <v>10.95</v>
      </c>
      <c r="BL24" s="33">
        <v>6.3</v>
      </c>
      <c r="BM24" s="25" t="s">
        <v>733</v>
      </c>
      <c r="BN24" s="25" t="s">
        <v>15</v>
      </c>
      <c r="BO24" s="25" t="s">
        <v>654</v>
      </c>
      <c r="BP24" s="3" t="s">
        <v>12</v>
      </c>
      <c r="BQ24" s="3" t="s">
        <v>12</v>
      </c>
    </row>
    <row r="25" spans="1:69" ht="15" x14ac:dyDescent="0.25">
      <c r="A25" s="25" t="s">
        <v>137</v>
      </c>
      <c r="B25" s="25" t="s">
        <v>160</v>
      </c>
      <c r="C25" s="25" t="s">
        <v>734</v>
      </c>
      <c r="D25" s="25" t="s">
        <v>119</v>
      </c>
      <c r="E25" s="25" t="s">
        <v>15</v>
      </c>
      <c r="F25" s="25" t="s">
        <v>498</v>
      </c>
      <c r="G25" s="25" t="s">
        <v>12</v>
      </c>
      <c r="H25" s="25" t="s">
        <v>8</v>
      </c>
      <c r="I25" s="31" t="s">
        <v>721</v>
      </c>
      <c r="J25" s="32" t="s">
        <v>79</v>
      </c>
      <c r="K25" s="32" t="s">
        <v>424</v>
      </c>
      <c r="L25" s="32" t="s">
        <v>425</v>
      </c>
      <c r="M25" s="32">
        <v>4</v>
      </c>
      <c r="N25" s="32">
        <v>0.08</v>
      </c>
      <c r="O25" s="33">
        <v>0.18</v>
      </c>
      <c r="P25" s="31">
        <v>0</v>
      </c>
      <c r="Q25" s="32">
        <v>29283597</v>
      </c>
      <c r="R25" s="32">
        <v>3429980969</v>
      </c>
      <c r="S25" s="32">
        <v>46052</v>
      </c>
      <c r="T25" s="32">
        <v>3</v>
      </c>
      <c r="U25" s="32">
        <v>3.02</v>
      </c>
      <c r="V25" s="32">
        <v>0.99</v>
      </c>
      <c r="W25" s="32">
        <v>15.51</v>
      </c>
      <c r="X25" s="32">
        <v>20.45</v>
      </c>
      <c r="Y25" s="33">
        <v>-17</v>
      </c>
      <c r="Z25" s="32">
        <v>34.42</v>
      </c>
      <c r="AA25" s="32">
        <v>9</v>
      </c>
      <c r="AB25" s="32">
        <v>32.79</v>
      </c>
      <c r="AC25" s="32"/>
      <c r="AD25" s="39">
        <v>46053</v>
      </c>
      <c r="AE25" s="33"/>
      <c r="AF25" s="31"/>
      <c r="AG25" s="25" t="s">
        <v>735</v>
      </c>
      <c r="AH25" s="34">
        <v>11.57</v>
      </c>
      <c r="AI25" s="33">
        <v>14.47</v>
      </c>
      <c r="AJ25" s="25" t="s">
        <v>736</v>
      </c>
      <c r="AK25" s="32">
        <v>4</v>
      </c>
      <c r="AL25" s="32" t="s">
        <v>25</v>
      </c>
      <c r="AM25" s="32"/>
      <c r="AN25" s="32">
        <v>45309</v>
      </c>
      <c r="AO25" s="32" t="s">
        <v>274</v>
      </c>
      <c r="AP25" s="25"/>
      <c r="AQ25" s="32"/>
      <c r="AR25" s="25"/>
      <c r="AS25" s="25"/>
      <c r="AT25" s="25"/>
      <c r="AU25" s="34" t="s">
        <v>737</v>
      </c>
      <c r="AV25" s="35">
        <v>92.89</v>
      </c>
      <c r="AW25" s="35"/>
      <c r="AX25" s="25"/>
      <c r="AY25" s="25" t="s">
        <v>247</v>
      </c>
      <c r="AZ25" s="32" t="s">
        <v>15</v>
      </c>
      <c r="BA25" s="35" t="s">
        <v>434</v>
      </c>
      <c r="BB25" s="32" t="s">
        <v>445</v>
      </c>
      <c r="BC25" s="32"/>
      <c r="BD25" s="34"/>
      <c r="BE25" s="34"/>
      <c r="BF25" s="35"/>
      <c r="BG25" s="25"/>
      <c r="BH25" s="32"/>
      <c r="BI25" s="32" t="s">
        <v>15</v>
      </c>
      <c r="BJ25" s="32" t="s">
        <v>499</v>
      </c>
      <c r="BK25" s="34"/>
      <c r="BL25" s="33"/>
      <c r="BM25" s="25"/>
      <c r="BN25" s="25" t="s">
        <v>15</v>
      </c>
      <c r="BO25" s="25" t="s">
        <v>643</v>
      </c>
      <c r="BP25" s="3" t="s">
        <v>182</v>
      </c>
      <c r="BQ25" s="3" t="s">
        <v>12</v>
      </c>
    </row>
    <row r="26" spans="1:69" ht="15" x14ac:dyDescent="0.25">
      <c r="A26" s="25" t="s">
        <v>130</v>
      </c>
      <c r="B26" s="25" t="s">
        <v>738</v>
      </c>
      <c r="C26" s="25" t="s">
        <v>739</v>
      </c>
      <c r="D26" s="25" t="s">
        <v>80</v>
      </c>
      <c r="E26" s="25" t="s">
        <v>15</v>
      </c>
      <c r="F26" s="25" t="s">
        <v>501</v>
      </c>
      <c r="G26" s="25" t="s">
        <v>12</v>
      </c>
      <c r="H26" s="25" t="s">
        <v>180</v>
      </c>
      <c r="I26" s="31" t="s">
        <v>740</v>
      </c>
      <c r="J26" s="32" t="s">
        <v>186</v>
      </c>
      <c r="K26" s="32" t="s">
        <v>437</v>
      </c>
      <c r="L26" s="32" t="s">
        <v>425</v>
      </c>
      <c r="M26" s="32">
        <v>4</v>
      </c>
      <c r="N26" s="32">
        <v>0.8</v>
      </c>
      <c r="O26" s="33">
        <v>0.8</v>
      </c>
      <c r="P26" s="31">
        <v>0</v>
      </c>
      <c r="Q26" s="32">
        <v>196207</v>
      </c>
      <c r="R26" s="32">
        <v>228219998</v>
      </c>
      <c r="S26" s="32">
        <v>46052</v>
      </c>
      <c r="T26" s="32">
        <v>3</v>
      </c>
      <c r="U26" s="32">
        <v>-6.41</v>
      </c>
      <c r="V26" s="32">
        <v>-10.73</v>
      </c>
      <c r="W26" s="32">
        <v>17.079999999999998</v>
      </c>
      <c r="X26" s="32">
        <v>15.22</v>
      </c>
      <c r="Y26" s="33">
        <v>-3.19</v>
      </c>
      <c r="Z26" s="32">
        <v>33.549999999999997</v>
      </c>
      <c r="AA26" s="32">
        <v>4.33</v>
      </c>
      <c r="AB26" s="32">
        <v>7.76</v>
      </c>
      <c r="AC26" s="32">
        <v>-4.2</v>
      </c>
      <c r="AD26" s="39">
        <v>46053</v>
      </c>
      <c r="AE26" s="33">
        <v>5.63</v>
      </c>
      <c r="AF26" s="31">
        <v>8.27</v>
      </c>
      <c r="AG26" s="25" t="s">
        <v>741</v>
      </c>
      <c r="AH26" s="34">
        <v>13.35</v>
      </c>
      <c r="AI26" s="33">
        <v>15.47</v>
      </c>
      <c r="AJ26" s="25" t="s">
        <v>642</v>
      </c>
      <c r="AK26" s="32">
        <v>4</v>
      </c>
      <c r="AL26" s="32" t="s">
        <v>25</v>
      </c>
      <c r="AM26" s="32"/>
      <c r="AN26" s="32">
        <v>43208</v>
      </c>
      <c r="AO26" s="32" t="s">
        <v>275</v>
      </c>
      <c r="AP26" s="25" t="s">
        <v>651</v>
      </c>
      <c r="AQ26" s="32">
        <v>0.06</v>
      </c>
      <c r="AR26" s="25" t="s">
        <v>670</v>
      </c>
      <c r="AS26" s="25" t="s">
        <v>670</v>
      </c>
      <c r="AT26" s="25" t="s">
        <v>670</v>
      </c>
      <c r="AU26" s="34" t="s">
        <v>500</v>
      </c>
      <c r="AV26" s="35">
        <v>99.55</v>
      </c>
      <c r="AW26" s="35"/>
      <c r="AX26" s="25"/>
      <c r="AY26" s="25" t="s">
        <v>247</v>
      </c>
      <c r="AZ26" s="32" t="s">
        <v>15</v>
      </c>
      <c r="BA26" s="35" t="s">
        <v>427</v>
      </c>
      <c r="BB26" s="32" t="s">
        <v>427</v>
      </c>
      <c r="BC26" s="32"/>
      <c r="BD26" s="34"/>
      <c r="BE26" s="34"/>
      <c r="BF26" s="35"/>
      <c r="BG26" s="25"/>
      <c r="BH26" s="32"/>
      <c r="BI26" s="32" t="s">
        <v>238</v>
      </c>
      <c r="BJ26" s="32" t="s">
        <v>502</v>
      </c>
      <c r="BK26" s="34">
        <v>0.05</v>
      </c>
      <c r="BL26" s="33">
        <v>0.05</v>
      </c>
      <c r="BM26" s="25" t="s">
        <v>670</v>
      </c>
      <c r="BN26" s="25" t="s">
        <v>15</v>
      </c>
      <c r="BO26" s="25" t="s">
        <v>654</v>
      </c>
      <c r="BP26" s="3" t="s">
        <v>503</v>
      </c>
      <c r="BQ26" s="3" t="s">
        <v>12</v>
      </c>
    </row>
    <row r="27" spans="1:69" ht="15" x14ac:dyDescent="0.25">
      <c r="A27" s="25" t="s">
        <v>46</v>
      </c>
      <c r="B27" s="25" t="s">
        <v>504</v>
      </c>
      <c r="C27" s="25" t="s">
        <v>742</v>
      </c>
      <c r="D27" s="25" t="s">
        <v>80</v>
      </c>
      <c r="E27" s="25" t="s">
        <v>15</v>
      </c>
      <c r="F27" s="25"/>
      <c r="G27" s="25" t="s">
        <v>12</v>
      </c>
      <c r="H27" s="25" t="s">
        <v>18</v>
      </c>
      <c r="I27" s="31" t="s">
        <v>743</v>
      </c>
      <c r="J27" s="32" t="s">
        <v>744</v>
      </c>
      <c r="K27" s="32" t="s">
        <v>424</v>
      </c>
      <c r="L27" s="32" t="s">
        <v>425</v>
      </c>
      <c r="M27" s="32">
        <v>4</v>
      </c>
      <c r="N27" s="32">
        <v>0.45</v>
      </c>
      <c r="O27" s="33">
        <v>0.15</v>
      </c>
      <c r="P27" s="31">
        <v>0.03</v>
      </c>
      <c r="Q27" s="32">
        <v>1053340</v>
      </c>
      <c r="R27" s="32">
        <v>1430565156</v>
      </c>
      <c r="S27" s="32">
        <v>46052</v>
      </c>
      <c r="T27" s="32">
        <v>3</v>
      </c>
      <c r="U27" s="32">
        <v>4.0199999999999996</v>
      </c>
      <c r="V27" s="32">
        <v>8.9700000000000006</v>
      </c>
      <c r="W27" s="32">
        <v>12.77</v>
      </c>
      <c r="X27" s="32">
        <v>14.63</v>
      </c>
      <c r="Y27" s="33">
        <v>-11.55</v>
      </c>
      <c r="Z27" s="32">
        <v>8.9499999999999993</v>
      </c>
      <c r="AA27" s="32">
        <v>4.59</v>
      </c>
      <c r="AB27" s="32">
        <v>22.12</v>
      </c>
      <c r="AC27" s="32"/>
      <c r="AD27" s="39">
        <v>46053</v>
      </c>
      <c r="AE27" s="33">
        <v>12.08</v>
      </c>
      <c r="AF27" s="31">
        <v>7.2</v>
      </c>
      <c r="AG27" s="25" t="s">
        <v>745</v>
      </c>
      <c r="AH27" s="34">
        <v>9.9</v>
      </c>
      <c r="AI27" s="33">
        <v>11.48</v>
      </c>
      <c r="AJ27" s="25" t="s">
        <v>642</v>
      </c>
      <c r="AK27" s="32">
        <v>4</v>
      </c>
      <c r="AL27" s="32" t="s">
        <v>25</v>
      </c>
      <c r="AM27" s="32"/>
      <c r="AN27" s="32">
        <v>43145</v>
      </c>
      <c r="AO27" s="32" t="s">
        <v>276</v>
      </c>
      <c r="AP27" s="25"/>
      <c r="AQ27" s="32"/>
      <c r="AR27" s="25"/>
      <c r="AS27" s="25"/>
      <c r="AT27" s="25"/>
      <c r="AU27" s="34" t="s">
        <v>505</v>
      </c>
      <c r="AV27" s="35">
        <v>96.82</v>
      </c>
      <c r="AW27" s="35"/>
      <c r="AX27" s="25"/>
      <c r="AY27" s="25" t="s">
        <v>247</v>
      </c>
      <c r="AZ27" s="32" t="s">
        <v>238</v>
      </c>
      <c r="BA27" s="35" t="s">
        <v>506</v>
      </c>
      <c r="BB27" s="32" t="s">
        <v>507</v>
      </c>
      <c r="BC27" s="32"/>
      <c r="BD27" s="34"/>
      <c r="BE27" s="34"/>
      <c r="BF27" s="35"/>
      <c r="BG27" s="25"/>
      <c r="BH27" s="32"/>
      <c r="BI27" s="32" t="s">
        <v>15</v>
      </c>
      <c r="BJ27" s="32" t="s">
        <v>508</v>
      </c>
      <c r="BK27" s="34"/>
      <c r="BL27" s="33"/>
      <c r="BM27" s="25"/>
      <c r="BN27" s="25" t="s">
        <v>15</v>
      </c>
      <c r="BO27" s="25" t="s">
        <v>643</v>
      </c>
      <c r="BP27" s="3" t="s">
        <v>509</v>
      </c>
      <c r="BQ27" s="3" t="s">
        <v>12</v>
      </c>
    </row>
    <row r="28" spans="1:69" ht="15" x14ac:dyDescent="0.25">
      <c r="A28" s="25" t="s">
        <v>55</v>
      </c>
      <c r="B28" s="25" t="s">
        <v>746</v>
      </c>
      <c r="C28" s="25" t="s">
        <v>747</v>
      </c>
      <c r="D28" s="25" t="s">
        <v>80</v>
      </c>
      <c r="E28" s="25" t="s">
        <v>15</v>
      </c>
      <c r="F28" s="25" t="s">
        <v>510</v>
      </c>
      <c r="G28" s="25" t="s">
        <v>12</v>
      </c>
      <c r="H28" s="25" t="s">
        <v>9</v>
      </c>
      <c r="I28" s="31" t="s">
        <v>748</v>
      </c>
      <c r="J28" s="32" t="s">
        <v>91</v>
      </c>
      <c r="K28" s="32" t="s">
        <v>437</v>
      </c>
      <c r="L28" s="32" t="s">
        <v>425</v>
      </c>
      <c r="M28" s="32">
        <v>4</v>
      </c>
      <c r="N28" s="32">
        <v>0.2</v>
      </c>
      <c r="O28" s="33">
        <v>0.2</v>
      </c>
      <c r="P28" s="31">
        <v>0</v>
      </c>
      <c r="Q28" s="32">
        <v>526558028</v>
      </c>
      <c r="R28" s="32">
        <v>4752829037</v>
      </c>
      <c r="S28" s="32">
        <v>46052</v>
      </c>
      <c r="T28" s="32">
        <v>3</v>
      </c>
      <c r="U28" s="32">
        <v>7.31</v>
      </c>
      <c r="V28" s="32">
        <v>17.809999999999999</v>
      </c>
      <c r="W28" s="32">
        <v>14.62</v>
      </c>
      <c r="X28" s="32">
        <v>5.97</v>
      </c>
      <c r="Y28" s="33">
        <v>-14.94</v>
      </c>
      <c r="Z28" s="32">
        <v>4.54</v>
      </c>
      <c r="AA28" s="32">
        <v>7.98</v>
      </c>
      <c r="AB28" s="32">
        <v>20.010000000000002</v>
      </c>
      <c r="AC28" s="32">
        <v>-10.66</v>
      </c>
      <c r="AD28" s="39">
        <v>46053</v>
      </c>
      <c r="AE28" s="33">
        <v>12.96</v>
      </c>
      <c r="AF28" s="31">
        <v>5.56</v>
      </c>
      <c r="AG28" s="25" t="s">
        <v>749</v>
      </c>
      <c r="AH28" s="34">
        <v>11.94</v>
      </c>
      <c r="AI28" s="33">
        <v>12.99</v>
      </c>
      <c r="AJ28" s="25" t="s">
        <v>642</v>
      </c>
      <c r="AK28" s="32">
        <v>4</v>
      </c>
      <c r="AL28" s="32" t="s">
        <v>26</v>
      </c>
      <c r="AM28" s="32"/>
      <c r="AN28" s="32">
        <v>43208</v>
      </c>
      <c r="AO28" s="32" t="s">
        <v>277</v>
      </c>
      <c r="AP28" s="25" t="s">
        <v>651</v>
      </c>
      <c r="AQ28" s="32">
        <v>0.02</v>
      </c>
      <c r="AR28" s="25" t="s">
        <v>652</v>
      </c>
      <c r="AS28" s="25" t="s">
        <v>653</v>
      </c>
      <c r="AT28" s="25" t="s">
        <v>653</v>
      </c>
      <c r="AU28" s="34" t="s">
        <v>277</v>
      </c>
      <c r="AV28" s="35">
        <v>99.97</v>
      </c>
      <c r="AW28" s="35"/>
      <c r="AX28" s="25"/>
      <c r="AY28" s="25" t="s">
        <v>247</v>
      </c>
      <c r="AZ28" s="32" t="s">
        <v>15</v>
      </c>
      <c r="BA28" s="35" t="s">
        <v>427</v>
      </c>
      <c r="BB28" s="32" t="s">
        <v>427</v>
      </c>
      <c r="BC28" s="32"/>
      <c r="BD28" s="34"/>
      <c r="BE28" s="34"/>
      <c r="BF28" s="35"/>
      <c r="BG28" s="25"/>
      <c r="BH28" s="32"/>
      <c r="BI28" s="32" t="s">
        <v>238</v>
      </c>
      <c r="BJ28" s="32" t="s">
        <v>511</v>
      </c>
      <c r="BK28" s="34">
        <v>0.01</v>
      </c>
      <c r="BL28" s="33">
        <v>0.02</v>
      </c>
      <c r="BM28" s="25" t="s">
        <v>653</v>
      </c>
      <c r="BN28" s="25" t="s">
        <v>15</v>
      </c>
      <c r="BO28" s="25" t="s">
        <v>654</v>
      </c>
      <c r="BP28" s="3" t="s">
        <v>12</v>
      </c>
      <c r="BQ28" s="3" t="s">
        <v>12</v>
      </c>
    </row>
    <row r="29" spans="1:69" ht="15" x14ac:dyDescent="0.25">
      <c r="A29" s="25" t="s">
        <v>48</v>
      </c>
      <c r="B29" s="25" t="s">
        <v>512</v>
      </c>
      <c r="C29" s="25" t="s">
        <v>750</v>
      </c>
      <c r="D29" s="25" t="s">
        <v>80</v>
      </c>
      <c r="E29" s="25" t="s">
        <v>15</v>
      </c>
      <c r="F29" s="25" t="s">
        <v>513</v>
      </c>
      <c r="G29" s="25" t="s">
        <v>182</v>
      </c>
      <c r="H29" s="25" t="s">
        <v>9</v>
      </c>
      <c r="I29" s="31" t="s">
        <v>748</v>
      </c>
      <c r="J29" s="32" t="s">
        <v>91</v>
      </c>
      <c r="K29" s="32" t="s">
        <v>424</v>
      </c>
      <c r="L29" s="32" t="s">
        <v>481</v>
      </c>
      <c r="M29" s="32">
        <v>4</v>
      </c>
      <c r="N29" s="32">
        <v>0.25</v>
      </c>
      <c r="O29" s="33">
        <v>0.25</v>
      </c>
      <c r="P29" s="31">
        <v>0.14000000000000001</v>
      </c>
      <c r="Q29" s="32">
        <v>24649436</v>
      </c>
      <c r="R29" s="32">
        <v>2774327203</v>
      </c>
      <c r="S29" s="32">
        <v>46052</v>
      </c>
      <c r="T29" s="32">
        <v>2</v>
      </c>
      <c r="U29" s="32">
        <v>5.94</v>
      </c>
      <c r="V29" s="32">
        <v>27.83</v>
      </c>
      <c r="W29" s="32">
        <v>4.22</v>
      </c>
      <c r="X29" s="32">
        <v>1.87</v>
      </c>
      <c r="Y29" s="33">
        <v>-18.41</v>
      </c>
      <c r="Z29" s="32">
        <v>-1.64</v>
      </c>
      <c r="AA29" s="32">
        <v>17.48</v>
      </c>
      <c r="AB29" s="32"/>
      <c r="AC29" s="32"/>
      <c r="AD29" s="39">
        <v>46053</v>
      </c>
      <c r="AE29" s="33">
        <v>10.11</v>
      </c>
      <c r="AF29" s="31">
        <v>2.23</v>
      </c>
      <c r="AG29" s="25" t="s">
        <v>751</v>
      </c>
      <c r="AH29" s="34">
        <v>12.17</v>
      </c>
      <c r="AI29" s="33">
        <v>13.34</v>
      </c>
      <c r="AJ29" s="25" t="s">
        <v>642</v>
      </c>
      <c r="AK29" s="32">
        <v>4</v>
      </c>
      <c r="AL29" s="32" t="s">
        <v>25</v>
      </c>
      <c r="AM29" s="32"/>
      <c r="AN29" s="32">
        <v>43481</v>
      </c>
      <c r="AO29" s="32" t="s">
        <v>290</v>
      </c>
      <c r="AP29" s="25"/>
      <c r="AQ29" s="32"/>
      <c r="AR29" s="25" t="s">
        <v>752</v>
      </c>
      <c r="AS29" s="25" t="s">
        <v>753</v>
      </c>
      <c r="AT29" s="25"/>
      <c r="AU29" s="34" t="s">
        <v>754</v>
      </c>
      <c r="AV29" s="35">
        <v>92.28</v>
      </c>
      <c r="AW29" s="35"/>
      <c r="AX29" s="25"/>
      <c r="AY29" s="25" t="s">
        <v>247</v>
      </c>
      <c r="AZ29" s="32" t="s">
        <v>15</v>
      </c>
      <c r="BA29" s="35" t="s">
        <v>434</v>
      </c>
      <c r="BB29" s="32" t="s">
        <v>445</v>
      </c>
      <c r="BC29" s="32"/>
      <c r="BD29" s="34"/>
      <c r="BE29" s="34"/>
      <c r="BF29" s="35"/>
      <c r="BG29" s="25"/>
      <c r="BH29" s="32"/>
      <c r="BI29" s="32" t="s">
        <v>15</v>
      </c>
      <c r="BJ29" s="32" t="s">
        <v>514</v>
      </c>
      <c r="BK29" s="34">
        <v>0.18</v>
      </c>
      <c r="BL29" s="33">
        <v>0.24</v>
      </c>
      <c r="BM29" s="25"/>
      <c r="BN29" s="25" t="s">
        <v>15</v>
      </c>
      <c r="BO29" s="25" t="s">
        <v>643</v>
      </c>
      <c r="BP29" s="3" t="s">
        <v>182</v>
      </c>
      <c r="BQ29" s="3" t="s">
        <v>182</v>
      </c>
    </row>
    <row r="30" spans="1:69" ht="15" x14ac:dyDescent="0.25">
      <c r="A30" s="25" t="s">
        <v>38</v>
      </c>
      <c r="B30" s="25" t="s">
        <v>515</v>
      </c>
      <c r="C30" s="25" t="s">
        <v>755</v>
      </c>
      <c r="D30" s="25" t="s">
        <v>80</v>
      </c>
      <c r="E30" s="25" t="s">
        <v>15</v>
      </c>
      <c r="F30" s="25" t="s">
        <v>517</v>
      </c>
      <c r="G30" s="25" t="s">
        <v>12</v>
      </c>
      <c r="H30" s="25" t="s">
        <v>39</v>
      </c>
      <c r="I30" s="31" t="s">
        <v>756</v>
      </c>
      <c r="J30" s="32" t="s">
        <v>87</v>
      </c>
      <c r="K30" s="32" t="s">
        <v>424</v>
      </c>
      <c r="L30" s="32" t="s">
        <v>425</v>
      </c>
      <c r="M30" s="32">
        <v>4</v>
      </c>
      <c r="N30" s="32">
        <v>0.18</v>
      </c>
      <c r="O30" s="33">
        <v>0.18</v>
      </c>
      <c r="P30" s="31">
        <v>0.41</v>
      </c>
      <c r="Q30" s="32">
        <v>40616</v>
      </c>
      <c r="R30" s="32">
        <v>167079388</v>
      </c>
      <c r="S30" s="32">
        <v>46052</v>
      </c>
      <c r="T30" s="32">
        <v>2</v>
      </c>
      <c r="U30" s="32">
        <v>3.23</v>
      </c>
      <c r="V30" s="32">
        <v>18.010000000000002</v>
      </c>
      <c r="W30" s="32">
        <v>13.28</v>
      </c>
      <c r="X30" s="32">
        <v>12.64</v>
      </c>
      <c r="Y30" s="33">
        <v>-17.399999999999999</v>
      </c>
      <c r="Z30" s="32">
        <v>20.61</v>
      </c>
      <c r="AA30" s="32">
        <v>-17.260000000000002</v>
      </c>
      <c r="AB30" s="32">
        <v>23.83</v>
      </c>
      <c r="AC30" s="32">
        <v>-9.2200000000000006</v>
      </c>
      <c r="AD30" s="39">
        <v>46053</v>
      </c>
      <c r="AE30" s="33">
        <v>12.65</v>
      </c>
      <c r="AF30" s="31">
        <v>9.2100000000000009</v>
      </c>
      <c r="AG30" s="25" t="s">
        <v>757</v>
      </c>
      <c r="AH30" s="34">
        <v>12.75</v>
      </c>
      <c r="AI30" s="33">
        <v>15.13</v>
      </c>
      <c r="AJ30" s="25" t="s">
        <v>642</v>
      </c>
      <c r="AK30" s="32">
        <v>4</v>
      </c>
      <c r="AL30" s="32" t="s">
        <v>25</v>
      </c>
      <c r="AM30" s="32"/>
      <c r="AN30" s="32">
        <v>42717</v>
      </c>
      <c r="AO30" s="32" t="s">
        <v>302</v>
      </c>
      <c r="AP30" s="25"/>
      <c r="AQ30" s="32"/>
      <c r="AR30" s="25"/>
      <c r="AS30" s="25"/>
      <c r="AT30" s="25"/>
      <c r="AU30" s="34" t="s">
        <v>516</v>
      </c>
      <c r="AV30" s="35">
        <v>87.29</v>
      </c>
      <c r="AW30" s="35"/>
      <c r="AX30" s="25"/>
      <c r="AY30" s="25" t="s">
        <v>247</v>
      </c>
      <c r="AZ30" s="32" t="s">
        <v>238</v>
      </c>
      <c r="BA30" s="35" t="s">
        <v>434</v>
      </c>
      <c r="BB30" s="32" t="s">
        <v>445</v>
      </c>
      <c r="BC30" s="32"/>
      <c r="BD30" s="34"/>
      <c r="BE30" s="34"/>
      <c r="BF30" s="35"/>
      <c r="BG30" s="25"/>
      <c r="BH30" s="32"/>
      <c r="BI30" s="32" t="s">
        <v>15</v>
      </c>
      <c r="BJ30" s="32" t="s">
        <v>518</v>
      </c>
      <c r="BK30" s="34"/>
      <c r="BL30" s="33"/>
      <c r="BM30" s="25"/>
      <c r="BN30" s="25" t="s">
        <v>15</v>
      </c>
      <c r="BO30" s="25" t="s">
        <v>643</v>
      </c>
      <c r="BP30" s="3" t="s">
        <v>12</v>
      </c>
      <c r="BQ30" s="3" t="s">
        <v>12</v>
      </c>
    </row>
    <row r="31" spans="1:69" ht="15" x14ac:dyDescent="0.25">
      <c r="A31" s="25" t="s">
        <v>131</v>
      </c>
      <c r="B31" s="25" t="s">
        <v>758</v>
      </c>
      <c r="C31" s="25" t="s">
        <v>759</v>
      </c>
      <c r="D31" s="25" t="s">
        <v>80</v>
      </c>
      <c r="E31" s="25" t="s">
        <v>15</v>
      </c>
      <c r="F31" s="25" t="s">
        <v>520</v>
      </c>
      <c r="G31" s="25" t="s">
        <v>12</v>
      </c>
      <c r="H31" s="25" t="s">
        <v>39</v>
      </c>
      <c r="I31" s="31" t="s">
        <v>756</v>
      </c>
      <c r="J31" s="32" t="s">
        <v>187</v>
      </c>
      <c r="K31" s="32" t="s">
        <v>437</v>
      </c>
      <c r="L31" s="32" t="s">
        <v>425</v>
      </c>
      <c r="M31" s="32">
        <v>4</v>
      </c>
      <c r="N31" s="32">
        <v>0.3</v>
      </c>
      <c r="O31" s="33">
        <v>0.3</v>
      </c>
      <c r="P31" s="31">
        <v>0</v>
      </c>
      <c r="Q31" s="32">
        <v>290027</v>
      </c>
      <c r="R31" s="32">
        <v>980385754</v>
      </c>
      <c r="S31" s="32">
        <v>46052</v>
      </c>
      <c r="T31" s="32"/>
      <c r="U31" s="32">
        <v>2.4300000000000002</v>
      </c>
      <c r="V31" s="32">
        <v>22.81</v>
      </c>
      <c r="W31" s="32">
        <v>7.63</v>
      </c>
      <c r="X31" s="32">
        <v>5.51</v>
      </c>
      <c r="Y31" s="33">
        <v>2.81</v>
      </c>
      <c r="Z31" s="32">
        <v>17.100000000000001</v>
      </c>
      <c r="AA31" s="32">
        <v>-12.26</v>
      </c>
      <c r="AB31" s="32">
        <v>15.45</v>
      </c>
      <c r="AC31" s="32">
        <v>-10.220000000000001</v>
      </c>
      <c r="AD31" s="39">
        <v>46053</v>
      </c>
      <c r="AE31" s="33">
        <v>11.17</v>
      </c>
      <c r="AF31" s="31">
        <v>11.73</v>
      </c>
      <c r="AG31" s="25" t="s">
        <v>760</v>
      </c>
      <c r="AH31" s="34">
        <v>8.86</v>
      </c>
      <c r="AI31" s="33">
        <v>9.34</v>
      </c>
      <c r="AJ31" s="25" t="s">
        <v>642</v>
      </c>
      <c r="AK31" s="32">
        <v>4</v>
      </c>
      <c r="AL31" s="32" t="s">
        <v>26</v>
      </c>
      <c r="AM31" s="32"/>
      <c r="AN31" s="32">
        <v>43048</v>
      </c>
      <c r="AO31" s="32" t="s">
        <v>303</v>
      </c>
      <c r="AP31" s="25" t="s">
        <v>761</v>
      </c>
      <c r="AQ31" s="32">
        <v>3.98</v>
      </c>
      <c r="AR31" s="25" t="s">
        <v>762</v>
      </c>
      <c r="AS31" s="25" t="s">
        <v>763</v>
      </c>
      <c r="AT31" s="25" t="s">
        <v>764</v>
      </c>
      <c r="AU31" s="34" t="s">
        <v>519</v>
      </c>
      <c r="AV31" s="35">
        <v>91.9</v>
      </c>
      <c r="AW31" s="35"/>
      <c r="AX31" s="25"/>
      <c r="AY31" s="25" t="s">
        <v>247</v>
      </c>
      <c r="AZ31" s="32" t="s">
        <v>238</v>
      </c>
      <c r="BA31" s="35" t="s">
        <v>427</v>
      </c>
      <c r="BB31" s="32" t="s">
        <v>427</v>
      </c>
      <c r="BC31" s="32"/>
      <c r="BD31" s="34"/>
      <c r="BE31" s="34"/>
      <c r="BF31" s="35"/>
      <c r="BG31" s="25"/>
      <c r="BH31" s="32"/>
      <c r="BI31" s="32"/>
      <c r="BJ31" s="32" t="s">
        <v>521</v>
      </c>
      <c r="BK31" s="34">
        <v>4.83</v>
      </c>
      <c r="BL31" s="33">
        <v>4.6500000000000004</v>
      </c>
      <c r="BM31" s="25" t="s">
        <v>764</v>
      </c>
      <c r="BN31" s="25" t="s">
        <v>15</v>
      </c>
      <c r="BO31" s="25" t="s">
        <v>654</v>
      </c>
      <c r="BP31" s="3" t="s">
        <v>503</v>
      </c>
      <c r="BQ31" s="3" t="s">
        <v>12</v>
      </c>
    </row>
    <row r="32" spans="1:69" s="6" customFormat="1" ht="14.25" x14ac:dyDescent="0.2">
      <c r="A32" s="25" t="s">
        <v>35</v>
      </c>
      <c r="B32" s="25" t="s">
        <v>36</v>
      </c>
      <c r="C32" s="25" t="s">
        <v>765</v>
      </c>
      <c r="D32" s="25" t="s">
        <v>80</v>
      </c>
      <c r="E32" s="25" t="s">
        <v>15</v>
      </c>
      <c r="F32" s="25" t="s">
        <v>523</v>
      </c>
      <c r="G32" s="25" t="s">
        <v>12</v>
      </c>
      <c r="H32" s="25" t="s">
        <v>37</v>
      </c>
      <c r="I32" s="31" t="s">
        <v>640</v>
      </c>
      <c r="J32" s="32" t="s">
        <v>188</v>
      </c>
      <c r="K32" s="32" t="s">
        <v>437</v>
      </c>
      <c r="L32" s="32" t="s">
        <v>425</v>
      </c>
      <c r="M32" s="32">
        <v>4</v>
      </c>
      <c r="N32" s="32">
        <v>0.25</v>
      </c>
      <c r="O32" s="33">
        <v>0.25</v>
      </c>
      <c r="P32" s="31">
        <v>0</v>
      </c>
      <c r="Q32" s="32">
        <v>17421962</v>
      </c>
      <c r="R32" s="32">
        <v>556136891</v>
      </c>
      <c r="S32" s="32">
        <v>46052</v>
      </c>
      <c r="T32" s="32">
        <v>3</v>
      </c>
      <c r="U32" s="32">
        <v>1.8</v>
      </c>
      <c r="V32" s="32">
        <v>17.47</v>
      </c>
      <c r="W32" s="32">
        <v>4.3600000000000003</v>
      </c>
      <c r="X32" s="32">
        <v>11.59</v>
      </c>
      <c r="Y32" s="33">
        <v>-13.11</v>
      </c>
      <c r="Z32" s="32">
        <v>28.09</v>
      </c>
      <c r="AA32" s="32">
        <v>2.1800000000000002</v>
      </c>
      <c r="AB32" s="32">
        <v>34.44</v>
      </c>
      <c r="AC32" s="32">
        <v>-4.8</v>
      </c>
      <c r="AD32" s="39">
        <v>46053</v>
      </c>
      <c r="AE32" s="33">
        <v>9.89</v>
      </c>
      <c r="AF32" s="31">
        <v>9.43</v>
      </c>
      <c r="AG32" s="25" t="s">
        <v>766</v>
      </c>
      <c r="AH32" s="34">
        <v>10.63</v>
      </c>
      <c r="AI32" s="33">
        <v>12.49</v>
      </c>
      <c r="AJ32" s="25" t="s">
        <v>642</v>
      </c>
      <c r="AK32" s="32">
        <v>4</v>
      </c>
      <c r="AL32" s="32" t="s">
        <v>26</v>
      </c>
      <c r="AM32" s="32"/>
      <c r="AN32" s="32">
        <v>43181</v>
      </c>
      <c r="AO32" s="32" t="s">
        <v>291</v>
      </c>
      <c r="AP32" s="25" t="s">
        <v>651</v>
      </c>
      <c r="AQ32" s="32">
        <v>0.01</v>
      </c>
      <c r="AR32" s="25" t="s">
        <v>652</v>
      </c>
      <c r="AS32" s="25" t="s">
        <v>652</v>
      </c>
      <c r="AT32" s="25" t="s">
        <v>652</v>
      </c>
      <c r="AU32" s="34" t="s">
        <v>522</v>
      </c>
      <c r="AV32" s="35">
        <v>99.66</v>
      </c>
      <c r="AW32" s="35"/>
      <c r="AX32" s="25"/>
      <c r="AY32" s="25" t="s">
        <v>247</v>
      </c>
      <c r="AZ32" s="32" t="s">
        <v>15</v>
      </c>
      <c r="BA32" s="35" t="s">
        <v>427</v>
      </c>
      <c r="BB32" s="32" t="s">
        <v>427</v>
      </c>
      <c r="BC32" s="32"/>
      <c r="BD32" s="34"/>
      <c r="BE32" s="34"/>
      <c r="BF32" s="35"/>
      <c r="BG32" s="25"/>
      <c r="BH32" s="32"/>
      <c r="BI32" s="32" t="s">
        <v>238</v>
      </c>
      <c r="BJ32" s="32" t="s">
        <v>524</v>
      </c>
      <c r="BK32" s="34">
        <v>0.01</v>
      </c>
      <c r="BL32" s="33">
        <v>0.01</v>
      </c>
      <c r="BM32" s="25" t="s">
        <v>652</v>
      </c>
      <c r="BN32" s="25" t="s">
        <v>15</v>
      </c>
      <c r="BO32" s="25" t="s">
        <v>654</v>
      </c>
      <c r="BP32" s="6" t="s">
        <v>12</v>
      </c>
      <c r="BQ32" s="6" t="s">
        <v>12</v>
      </c>
    </row>
    <row r="33" spans="1:70" s="4" customFormat="1" ht="14.25" x14ac:dyDescent="0.2">
      <c r="A33" s="25" t="s">
        <v>31</v>
      </c>
      <c r="B33" s="25" t="s">
        <v>767</v>
      </c>
      <c r="C33" s="25" t="s">
        <v>768</v>
      </c>
      <c r="D33" s="25" t="s">
        <v>80</v>
      </c>
      <c r="E33" s="25" t="s">
        <v>15</v>
      </c>
      <c r="F33" s="25" t="s">
        <v>485</v>
      </c>
      <c r="G33" s="25" t="s">
        <v>12</v>
      </c>
      <c r="H33" s="25" t="s">
        <v>6</v>
      </c>
      <c r="I33" s="31" t="s">
        <v>640</v>
      </c>
      <c r="J33" s="32" t="s">
        <v>85</v>
      </c>
      <c r="K33" s="32" t="s">
        <v>424</v>
      </c>
      <c r="L33" s="32" t="s">
        <v>425</v>
      </c>
      <c r="M33" s="32">
        <v>4</v>
      </c>
      <c r="N33" s="32">
        <v>0.15</v>
      </c>
      <c r="O33" s="33">
        <v>0.09</v>
      </c>
      <c r="P33" s="31">
        <v>0.05</v>
      </c>
      <c r="Q33" s="32">
        <v>21080583</v>
      </c>
      <c r="R33" s="32">
        <v>4205347460</v>
      </c>
      <c r="S33" s="32">
        <v>46052</v>
      </c>
      <c r="T33" s="32">
        <v>5</v>
      </c>
      <c r="U33" s="32">
        <v>2.61</v>
      </c>
      <c r="V33" s="32">
        <v>21.8</v>
      </c>
      <c r="W33" s="32">
        <v>11.54</v>
      </c>
      <c r="X33" s="32">
        <v>22.74</v>
      </c>
      <c r="Y33" s="33">
        <v>-9.0399999999999991</v>
      </c>
      <c r="Z33" s="32">
        <v>23.93</v>
      </c>
      <c r="AA33" s="32">
        <v>-2.93</v>
      </c>
      <c r="AB33" s="32">
        <v>31.65</v>
      </c>
      <c r="AC33" s="32">
        <v>-13.5</v>
      </c>
      <c r="AD33" s="39">
        <v>46053</v>
      </c>
      <c r="AE33" s="33">
        <v>16.02</v>
      </c>
      <c r="AF33" s="31">
        <v>14.55</v>
      </c>
      <c r="AG33" s="25" t="s">
        <v>769</v>
      </c>
      <c r="AH33" s="34">
        <v>10.51</v>
      </c>
      <c r="AI33" s="33">
        <v>14.35</v>
      </c>
      <c r="AJ33" s="25" t="s">
        <v>642</v>
      </c>
      <c r="AK33" s="32">
        <v>4</v>
      </c>
      <c r="AL33" s="32" t="s">
        <v>26</v>
      </c>
      <c r="AM33" s="32"/>
      <c r="AN33" s="32">
        <v>43145</v>
      </c>
      <c r="AO33" s="32" t="s">
        <v>257</v>
      </c>
      <c r="AP33" s="25" t="s">
        <v>680</v>
      </c>
      <c r="AQ33" s="32">
        <v>0.04</v>
      </c>
      <c r="AR33" s="25" t="s">
        <v>770</v>
      </c>
      <c r="AS33" s="25" t="s">
        <v>771</v>
      </c>
      <c r="AT33" s="25" t="s">
        <v>772</v>
      </c>
      <c r="AU33" s="34" t="s">
        <v>525</v>
      </c>
      <c r="AV33" s="35">
        <v>96.9</v>
      </c>
      <c r="AW33" s="35"/>
      <c r="AX33" s="25"/>
      <c r="AY33" s="25" t="s">
        <v>247</v>
      </c>
      <c r="AZ33" s="32" t="s">
        <v>15</v>
      </c>
      <c r="BA33" s="35" t="s">
        <v>427</v>
      </c>
      <c r="BB33" s="32" t="s">
        <v>427</v>
      </c>
      <c r="BC33" s="32"/>
      <c r="BD33" s="34"/>
      <c r="BE33" s="34"/>
      <c r="BF33" s="35"/>
      <c r="BG33" s="25"/>
      <c r="BH33" s="32"/>
      <c r="BI33" s="32" t="s">
        <v>15</v>
      </c>
      <c r="BJ33" s="32" t="s">
        <v>526</v>
      </c>
      <c r="BK33" s="34">
        <v>0.13</v>
      </c>
      <c r="BL33" s="33">
        <v>0.12</v>
      </c>
      <c r="BM33" s="25" t="s">
        <v>772</v>
      </c>
      <c r="BN33" s="25" t="s">
        <v>15</v>
      </c>
      <c r="BO33" s="25" t="s">
        <v>643</v>
      </c>
      <c r="BP33" s="4" t="s">
        <v>12</v>
      </c>
      <c r="BQ33" s="4" t="s">
        <v>12</v>
      </c>
      <c r="BR33" s="4" t="s">
        <v>527</v>
      </c>
    </row>
    <row r="34" spans="1:70" s="4" customFormat="1" ht="14.25" x14ac:dyDescent="0.2">
      <c r="A34" s="25" t="s">
        <v>150</v>
      </c>
      <c r="B34" s="25" t="s">
        <v>177</v>
      </c>
      <c r="C34" s="25" t="s">
        <v>773</v>
      </c>
      <c r="D34" s="25" t="s">
        <v>80</v>
      </c>
      <c r="E34" s="25" t="s">
        <v>15</v>
      </c>
      <c r="F34" s="25" t="s">
        <v>530</v>
      </c>
      <c r="G34" s="25" t="s">
        <v>12</v>
      </c>
      <c r="H34" s="25"/>
      <c r="I34" s="31" t="s">
        <v>774</v>
      </c>
      <c r="J34" s="32" t="s">
        <v>102</v>
      </c>
      <c r="K34" s="32" t="s">
        <v>437</v>
      </c>
      <c r="L34" s="32" t="s">
        <v>457</v>
      </c>
      <c r="M34" s="32">
        <v>5</v>
      </c>
      <c r="N34" s="32">
        <v>0.2</v>
      </c>
      <c r="O34" s="33">
        <v>0.3</v>
      </c>
      <c r="P34" s="31">
        <v>0</v>
      </c>
      <c r="Q34" s="32">
        <v>38738253</v>
      </c>
      <c r="R34" s="32">
        <v>2532427138</v>
      </c>
      <c r="S34" s="32">
        <v>46052</v>
      </c>
      <c r="T34" s="32">
        <v>3</v>
      </c>
      <c r="U34" s="32">
        <v>5.31</v>
      </c>
      <c r="V34" s="32">
        <v>75.05</v>
      </c>
      <c r="W34" s="32">
        <v>33.53</v>
      </c>
      <c r="X34" s="32">
        <v>26.81</v>
      </c>
      <c r="Y34" s="33">
        <v>1.25</v>
      </c>
      <c r="Z34" s="32">
        <v>38.74</v>
      </c>
      <c r="AA34" s="32">
        <v>-24.55</v>
      </c>
      <c r="AB34" s="32">
        <v>13.7</v>
      </c>
      <c r="AC34" s="32">
        <v>-25.39</v>
      </c>
      <c r="AD34" s="39">
        <v>46053</v>
      </c>
      <c r="AE34" s="33"/>
      <c r="AF34" s="31"/>
      <c r="AG34" s="25" t="s">
        <v>775</v>
      </c>
      <c r="AH34" s="34">
        <v>17.510000000000002</v>
      </c>
      <c r="AI34" s="33">
        <v>19.89</v>
      </c>
      <c r="AJ34" s="25" t="s">
        <v>642</v>
      </c>
      <c r="AK34" s="32">
        <v>5</v>
      </c>
      <c r="AL34" s="32" t="s">
        <v>26</v>
      </c>
      <c r="AM34" s="32"/>
      <c r="AN34" s="32">
        <v>45376</v>
      </c>
      <c r="AO34" s="32" t="s">
        <v>287</v>
      </c>
      <c r="AP34" s="25" t="s">
        <v>776</v>
      </c>
      <c r="AQ34" s="32">
        <v>0.03</v>
      </c>
      <c r="AR34" s="25" t="s">
        <v>777</v>
      </c>
      <c r="AS34" s="25"/>
      <c r="AT34" s="25"/>
      <c r="AU34" s="34" t="s">
        <v>528</v>
      </c>
      <c r="AV34" s="35"/>
      <c r="AW34" s="35"/>
      <c r="AX34" s="25"/>
      <c r="AY34" s="25" t="s">
        <v>247</v>
      </c>
      <c r="AZ34" s="32" t="s">
        <v>15</v>
      </c>
      <c r="BA34" s="35" t="s">
        <v>529</v>
      </c>
      <c r="BB34" s="32" t="s">
        <v>445</v>
      </c>
      <c r="BC34" s="32"/>
      <c r="BD34" s="34"/>
      <c r="BE34" s="34"/>
      <c r="BF34" s="35"/>
      <c r="BG34" s="25"/>
      <c r="BH34" s="32"/>
      <c r="BI34" s="32"/>
      <c r="BJ34" s="32" t="s">
        <v>531</v>
      </c>
      <c r="BK34" s="34">
        <v>0.16</v>
      </c>
      <c r="BL34" s="33"/>
      <c r="BM34" s="25"/>
      <c r="BN34" s="25" t="s">
        <v>15</v>
      </c>
      <c r="BO34" s="25" t="s">
        <v>654</v>
      </c>
      <c r="BP34" s="4" t="s">
        <v>12</v>
      </c>
      <c r="BQ34" s="4" t="s">
        <v>12</v>
      </c>
    </row>
    <row r="35" spans="1:70" s="4" customFormat="1" ht="14.25" x14ac:dyDescent="0.2">
      <c r="A35" s="25" t="s">
        <v>379</v>
      </c>
      <c r="B35" s="25" t="s">
        <v>380</v>
      </c>
      <c r="C35" s="25" t="s">
        <v>778</v>
      </c>
      <c r="D35" s="25" t="s">
        <v>532</v>
      </c>
      <c r="E35" s="25" t="s">
        <v>15</v>
      </c>
      <c r="F35" s="25" t="s">
        <v>530</v>
      </c>
      <c r="G35" s="25" t="s">
        <v>12</v>
      </c>
      <c r="H35" s="25" t="s">
        <v>7</v>
      </c>
      <c r="I35" s="31" t="s">
        <v>779</v>
      </c>
      <c r="J35" s="32" t="s">
        <v>99</v>
      </c>
      <c r="K35" s="32" t="s">
        <v>424</v>
      </c>
      <c r="L35" s="32" t="s">
        <v>457</v>
      </c>
      <c r="M35" s="32">
        <v>5</v>
      </c>
      <c r="N35" s="32">
        <v>0.4</v>
      </c>
      <c r="O35" s="33">
        <v>0.4</v>
      </c>
      <c r="P35" s="31">
        <v>0.01</v>
      </c>
      <c r="Q35" s="32">
        <v>123050000</v>
      </c>
      <c r="R35" s="32">
        <v>4127013366</v>
      </c>
      <c r="S35" s="32">
        <v>46051</v>
      </c>
      <c r="T35" s="32"/>
      <c r="U35" s="32">
        <v>13.54</v>
      </c>
      <c r="V35" s="32"/>
      <c r="W35" s="32"/>
      <c r="X35" s="32"/>
      <c r="Y35" s="33"/>
      <c r="Z35" s="32"/>
      <c r="AA35" s="32"/>
      <c r="AB35" s="32"/>
      <c r="AC35" s="32"/>
      <c r="AD35" s="39">
        <v>46053</v>
      </c>
      <c r="AE35" s="33"/>
      <c r="AF35" s="31"/>
      <c r="AG35" s="25"/>
      <c r="AH35" s="34"/>
      <c r="AI35" s="33"/>
      <c r="AJ35" s="25" t="s">
        <v>780</v>
      </c>
      <c r="AK35" s="32">
        <v>5</v>
      </c>
      <c r="AL35" s="32" t="s">
        <v>26</v>
      </c>
      <c r="AM35" s="32"/>
      <c r="AN35" s="32">
        <v>45720</v>
      </c>
      <c r="AO35" s="32" t="s">
        <v>533</v>
      </c>
      <c r="AP35" s="25"/>
      <c r="AQ35" s="32"/>
      <c r="AR35" s="25"/>
      <c r="AS35" s="25"/>
      <c r="AT35" s="25"/>
      <c r="AU35" s="34"/>
      <c r="AV35" s="35"/>
      <c r="AW35" s="35" t="s">
        <v>781</v>
      </c>
      <c r="AX35" s="25" t="s">
        <v>781</v>
      </c>
      <c r="AY35" s="25" t="s">
        <v>247</v>
      </c>
      <c r="AZ35" s="32" t="s">
        <v>15</v>
      </c>
      <c r="BA35" s="35" t="s">
        <v>529</v>
      </c>
      <c r="BB35" s="32" t="s">
        <v>445</v>
      </c>
      <c r="BC35" s="32"/>
      <c r="BD35" s="34"/>
      <c r="BE35" s="34"/>
      <c r="BF35" s="35"/>
      <c r="BG35" s="25"/>
      <c r="BH35" s="32"/>
      <c r="BI35" s="32"/>
      <c r="BJ35" s="32" t="s">
        <v>534</v>
      </c>
      <c r="BK35" s="34"/>
      <c r="BL35" s="33"/>
      <c r="BM35" s="25"/>
      <c r="BN35" s="25" t="s">
        <v>15</v>
      </c>
      <c r="BO35" s="25" t="s">
        <v>782</v>
      </c>
      <c r="BP35" s="4" t="s">
        <v>12</v>
      </c>
      <c r="BQ35" s="4" t="s">
        <v>12</v>
      </c>
    </row>
    <row r="36" spans="1:70" s="4" customFormat="1" ht="14.25" x14ac:dyDescent="0.2">
      <c r="A36" s="25" t="s">
        <v>59</v>
      </c>
      <c r="B36" s="25" t="s">
        <v>151</v>
      </c>
      <c r="C36" s="25" t="s">
        <v>783</v>
      </c>
      <c r="D36" s="25" t="s">
        <v>80</v>
      </c>
      <c r="E36" s="25" t="s">
        <v>15</v>
      </c>
      <c r="F36" s="25" t="s">
        <v>530</v>
      </c>
      <c r="G36" s="25" t="s">
        <v>12</v>
      </c>
      <c r="H36" s="25"/>
      <c r="I36" s="31" t="s">
        <v>784</v>
      </c>
      <c r="J36" s="32" t="s">
        <v>97</v>
      </c>
      <c r="K36" s="32" t="s">
        <v>424</v>
      </c>
      <c r="L36" s="32" t="s">
        <v>457</v>
      </c>
      <c r="M36" s="32">
        <v>5</v>
      </c>
      <c r="N36" s="32">
        <v>0.2</v>
      </c>
      <c r="O36" s="33">
        <v>0.3</v>
      </c>
      <c r="P36" s="31">
        <v>0.12</v>
      </c>
      <c r="Q36" s="32">
        <v>1577683</v>
      </c>
      <c r="R36" s="32">
        <v>180580335</v>
      </c>
      <c r="S36" s="32">
        <v>46052</v>
      </c>
      <c r="T36" s="32">
        <v>4</v>
      </c>
      <c r="U36" s="32">
        <v>9.75</v>
      </c>
      <c r="V36" s="32">
        <v>43.8</v>
      </c>
      <c r="W36" s="32">
        <v>-1.36</v>
      </c>
      <c r="X36" s="32">
        <v>2.59</v>
      </c>
      <c r="Y36" s="33">
        <v>29.16</v>
      </c>
      <c r="Z36" s="32">
        <v>21.57</v>
      </c>
      <c r="AA36" s="32">
        <v>-21.92</v>
      </c>
      <c r="AB36" s="32">
        <v>10.19</v>
      </c>
      <c r="AC36" s="32">
        <v>-0.63</v>
      </c>
      <c r="AD36" s="39">
        <v>46053</v>
      </c>
      <c r="AE36" s="33"/>
      <c r="AF36" s="31"/>
      <c r="AG36" s="25" t="s">
        <v>785</v>
      </c>
      <c r="AH36" s="34">
        <v>15.55</v>
      </c>
      <c r="AI36" s="33">
        <v>17.399999999999999</v>
      </c>
      <c r="AJ36" s="25" t="s">
        <v>642</v>
      </c>
      <c r="AK36" s="32">
        <v>5</v>
      </c>
      <c r="AL36" s="32" t="s">
        <v>25</v>
      </c>
      <c r="AM36" s="32"/>
      <c r="AN36" s="32">
        <v>45376</v>
      </c>
      <c r="AO36" s="32" t="s">
        <v>786</v>
      </c>
      <c r="AP36" s="25"/>
      <c r="AQ36" s="32"/>
      <c r="AR36" s="25"/>
      <c r="AS36" s="25"/>
      <c r="AT36" s="25"/>
      <c r="AU36" s="34" t="s">
        <v>519</v>
      </c>
      <c r="AV36" s="35">
        <v>65.11</v>
      </c>
      <c r="AW36" s="35"/>
      <c r="AX36" s="25"/>
      <c r="AY36" s="25" t="s">
        <v>247</v>
      </c>
      <c r="AZ36" s="32" t="s">
        <v>15</v>
      </c>
      <c r="BA36" s="35" t="s">
        <v>535</v>
      </c>
      <c r="BB36" s="32" t="s">
        <v>445</v>
      </c>
      <c r="BC36" s="32"/>
      <c r="BD36" s="34"/>
      <c r="BE36" s="34"/>
      <c r="BF36" s="35"/>
      <c r="BG36" s="25"/>
      <c r="BH36" s="32"/>
      <c r="BI36" s="32"/>
      <c r="BJ36" s="32" t="s">
        <v>536</v>
      </c>
      <c r="BK36" s="34"/>
      <c r="BL36" s="33"/>
      <c r="BM36" s="25"/>
      <c r="BN36" s="25" t="s">
        <v>15</v>
      </c>
      <c r="BO36" s="25" t="s">
        <v>643</v>
      </c>
      <c r="BP36" s="4" t="s">
        <v>12</v>
      </c>
      <c r="BQ36" s="4" t="s">
        <v>12</v>
      </c>
    </row>
    <row r="37" spans="1:70" s="4" customFormat="1" ht="14.25" x14ac:dyDescent="0.2">
      <c r="A37" s="25" t="s">
        <v>63</v>
      </c>
      <c r="B37" s="25" t="s">
        <v>64</v>
      </c>
      <c r="C37" s="25" t="s">
        <v>787</v>
      </c>
      <c r="D37" s="25" t="s">
        <v>80</v>
      </c>
      <c r="E37" s="25" t="s">
        <v>15</v>
      </c>
      <c r="F37" s="25" t="s">
        <v>538</v>
      </c>
      <c r="G37" s="25" t="s">
        <v>12</v>
      </c>
      <c r="H37" s="25" t="s">
        <v>7</v>
      </c>
      <c r="I37" s="31" t="s">
        <v>788</v>
      </c>
      <c r="J37" s="32" t="s">
        <v>100</v>
      </c>
      <c r="K37" s="32" t="s">
        <v>437</v>
      </c>
      <c r="L37" s="32" t="s">
        <v>432</v>
      </c>
      <c r="M37" s="32">
        <v>5</v>
      </c>
      <c r="N37" s="32">
        <v>0.35</v>
      </c>
      <c r="O37" s="33">
        <v>0.3</v>
      </c>
      <c r="P37" s="31">
        <v>0</v>
      </c>
      <c r="Q37" s="32">
        <v>223349</v>
      </c>
      <c r="R37" s="32">
        <v>107081246</v>
      </c>
      <c r="S37" s="32">
        <v>46052</v>
      </c>
      <c r="T37" s="32">
        <v>3</v>
      </c>
      <c r="U37" s="32">
        <v>3.6</v>
      </c>
      <c r="V37" s="32">
        <v>5.97</v>
      </c>
      <c r="W37" s="32">
        <v>-3.52</v>
      </c>
      <c r="X37" s="32">
        <v>16.22</v>
      </c>
      <c r="Y37" s="33">
        <v>-37.159999999999997</v>
      </c>
      <c r="Z37" s="32">
        <v>17.21</v>
      </c>
      <c r="AA37" s="32">
        <v>-10.96</v>
      </c>
      <c r="AB37" s="32">
        <v>28.41</v>
      </c>
      <c r="AC37" s="32">
        <v>-8.5399999999999991</v>
      </c>
      <c r="AD37" s="39">
        <v>46053</v>
      </c>
      <c r="AE37" s="33">
        <v>4.05</v>
      </c>
      <c r="AF37" s="31">
        <v>-1.34</v>
      </c>
      <c r="AG37" s="25" t="s">
        <v>789</v>
      </c>
      <c r="AH37" s="34">
        <v>19</v>
      </c>
      <c r="AI37" s="33">
        <v>21.35</v>
      </c>
      <c r="AJ37" s="25" t="s">
        <v>642</v>
      </c>
      <c r="AK37" s="32">
        <v>5</v>
      </c>
      <c r="AL37" s="32" t="s">
        <v>26</v>
      </c>
      <c r="AM37" s="32"/>
      <c r="AN37" s="32">
        <v>43131</v>
      </c>
      <c r="AO37" s="32" t="s">
        <v>292</v>
      </c>
      <c r="AP37" s="25" t="s">
        <v>651</v>
      </c>
      <c r="AQ37" s="32">
        <v>0.03</v>
      </c>
      <c r="AR37" s="25" t="s">
        <v>704</v>
      </c>
      <c r="AS37" s="25" t="s">
        <v>724</v>
      </c>
      <c r="AT37" s="25" t="s">
        <v>684</v>
      </c>
      <c r="AU37" s="34" t="s">
        <v>537</v>
      </c>
      <c r="AV37" s="35">
        <v>98.42</v>
      </c>
      <c r="AW37" s="35"/>
      <c r="AX37" s="25"/>
      <c r="AY37" s="25" t="s">
        <v>247</v>
      </c>
      <c r="AZ37" s="32" t="s">
        <v>15</v>
      </c>
      <c r="BA37" s="35" t="s">
        <v>529</v>
      </c>
      <c r="BB37" s="32" t="s">
        <v>427</v>
      </c>
      <c r="BC37" s="32"/>
      <c r="BD37" s="34"/>
      <c r="BE37" s="34"/>
      <c r="BF37" s="35"/>
      <c r="BG37" s="25"/>
      <c r="BH37" s="32"/>
      <c r="BI37" s="32" t="s">
        <v>238</v>
      </c>
      <c r="BJ37" s="32" t="s">
        <v>539</v>
      </c>
      <c r="BK37" s="34">
        <v>0.08</v>
      </c>
      <c r="BL37" s="33">
        <v>7.0000000000000007E-2</v>
      </c>
      <c r="BM37" s="25" t="s">
        <v>684</v>
      </c>
      <c r="BN37" s="25" t="s">
        <v>15</v>
      </c>
      <c r="BO37" s="25" t="s">
        <v>654</v>
      </c>
      <c r="BP37" s="4" t="s">
        <v>12</v>
      </c>
      <c r="BQ37" s="4" t="s">
        <v>12</v>
      </c>
    </row>
    <row r="38" spans="1:70" s="4" customFormat="1" ht="14.25" x14ac:dyDescent="0.2">
      <c r="A38" s="25" t="s">
        <v>62</v>
      </c>
      <c r="B38" s="25" t="s">
        <v>178</v>
      </c>
      <c r="C38" s="25" t="s">
        <v>331</v>
      </c>
      <c r="D38" s="25" t="s">
        <v>80</v>
      </c>
      <c r="E38" s="25" t="s">
        <v>15</v>
      </c>
      <c r="F38" s="25" t="s">
        <v>540</v>
      </c>
      <c r="G38" s="25" t="s">
        <v>12</v>
      </c>
      <c r="H38" s="25" t="s">
        <v>7</v>
      </c>
      <c r="I38" s="31" t="s">
        <v>779</v>
      </c>
      <c r="J38" s="32" t="s">
        <v>99</v>
      </c>
      <c r="K38" s="32" t="s">
        <v>437</v>
      </c>
      <c r="L38" s="32" t="s">
        <v>457</v>
      </c>
      <c r="M38" s="32">
        <v>4</v>
      </c>
      <c r="N38" s="32">
        <v>0.2</v>
      </c>
      <c r="O38" s="33">
        <v>0.3</v>
      </c>
      <c r="P38" s="31">
        <v>0</v>
      </c>
      <c r="Q38" s="32">
        <v>2526228</v>
      </c>
      <c r="R38" s="32">
        <v>404001636</v>
      </c>
      <c r="S38" s="32">
        <v>46051</v>
      </c>
      <c r="T38" s="32"/>
      <c r="U38" s="32">
        <v>4.95</v>
      </c>
      <c r="V38" s="32">
        <v>23.1</v>
      </c>
      <c r="W38" s="32"/>
      <c r="X38" s="32"/>
      <c r="Y38" s="33"/>
      <c r="Z38" s="32"/>
      <c r="AA38" s="32"/>
      <c r="AB38" s="32"/>
      <c r="AC38" s="32"/>
      <c r="AD38" s="39">
        <v>46053</v>
      </c>
      <c r="AE38" s="33"/>
      <c r="AF38" s="31"/>
      <c r="AG38" s="25" t="s">
        <v>790</v>
      </c>
      <c r="AH38" s="34"/>
      <c r="AI38" s="33"/>
      <c r="AJ38" s="25" t="s">
        <v>642</v>
      </c>
      <c r="AK38" s="32">
        <v>4</v>
      </c>
      <c r="AL38" s="32" t="s">
        <v>26</v>
      </c>
      <c r="AM38" s="32"/>
      <c r="AN38" s="32">
        <v>45463</v>
      </c>
      <c r="AO38" s="32" t="s">
        <v>305</v>
      </c>
      <c r="AP38" s="25"/>
      <c r="AQ38" s="32"/>
      <c r="AR38" s="25"/>
      <c r="AS38" s="25"/>
      <c r="AT38" s="25"/>
      <c r="AU38" s="34"/>
      <c r="AV38" s="35"/>
      <c r="AW38" s="35"/>
      <c r="AX38" s="25"/>
      <c r="AY38" s="25" t="s">
        <v>247</v>
      </c>
      <c r="AZ38" s="32" t="s">
        <v>15</v>
      </c>
      <c r="BA38" s="35" t="s">
        <v>529</v>
      </c>
      <c r="BB38" s="32" t="s">
        <v>445</v>
      </c>
      <c r="BC38" s="32"/>
      <c r="BD38" s="34"/>
      <c r="BE38" s="34"/>
      <c r="BF38" s="35"/>
      <c r="BG38" s="25"/>
      <c r="BH38" s="32"/>
      <c r="BI38" s="32"/>
      <c r="BJ38" s="32" t="s">
        <v>541</v>
      </c>
      <c r="BK38" s="34"/>
      <c r="BL38" s="33"/>
      <c r="BM38" s="25"/>
      <c r="BN38" s="25" t="s">
        <v>15</v>
      </c>
      <c r="BO38" s="25" t="s">
        <v>791</v>
      </c>
      <c r="BP38" s="4" t="s">
        <v>12</v>
      </c>
      <c r="BQ38" s="4" t="s">
        <v>12</v>
      </c>
    </row>
    <row r="39" spans="1:70" s="5" customFormat="1" ht="14.25" x14ac:dyDescent="0.2">
      <c r="A39" s="25" t="s">
        <v>144</v>
      </c>
      <c r="B39" s="25" t="s">
        <v>169</v>
      </c>
      <c r="C39" s="25" t="s">
        <v>792</v>
      </c>
      <c r="D39" s="25" t="s">
        <v>197</v>
      </c>
      <c r="E39" s="25" t="s">
        <v>15</v>
      </c>
      <c r="F39" s="25" t="s">
        <v>543</v>
      </c>
      <c r="G39" s="25" t="s">
        <v>12</v>
      </c>
      <c r="H39" s="25" t="s">
        <v>8</v>
      </c>
      <c r="I39" s="31" t="s">
        <v>793</v>
      </c>
      <c r="J39" s="32" t="s">
        <v>191</v>
      </c>
      <c r="K39" s="32" t="s">
        <v>424</v>
      </c>
      <c r="L39" s="32" t="s">
        <v>432</v>
      </c>
      <c r="M39" s="32">
        <v>3</v>
      </c>
      <c r="N39" s="32">
        <v>0.3</v>
      </c>
      <c r="O39" s="33">
        <v>0.31</v>
      </c>
      <c r="P39" s="31">
        <v>0.03</v>
      </c>
      <c r="Q39" s="32">
        <v>3723452</v>
      </c>
      <c r="R39" s="32">
        <v>364202277</v>
      </c>
      <c r="S39" s="32">
        <v>46051</v>
      </c>
      <c r="T39" s="32"/>
      <c r="U39" s="32">
        <v>1.69</v>
      </c>
      <c r="V39" s="32">
        <v>15.54</v>
      </c>
      <c r="W39" s="32">
        <v>11.21</v>
      </c>
      <c r="X39" s="32"/>
      <c r="Y39" s="33"/>
      <c r="Z39" s="32"/>
      <c r="AA39" s="32"/>
      <c r="AB39" s="32"/>
      <c r="AC39" s="32"/>
      <c r="AD39" s="39">
        <v>46053</v>
      </c>
      <c r="AE39" s="33"/>
      <c r="AF39" s="31"/>
      <c r="AG39" s="25" t="s">
        <v>794</v>
      </c>
      <c r="AH39" s="34"/>
      <c r="AI39" s="33"/>
      <c r="AJ39" s="25" t="s">
        <v>795</v>
      </c>
      <c r="AK39" s="32">
        <v>3</v>
      </c>
      <c r="AL39" s="32" t="s">
        <v>25</v>
      </c>
      <c r="AM39" s="32" t="s">
        <v>15</v>
      </c>
      <c r="AN39" s="32">
        <v>45233</v>
      </c>
      <c r="AO39" s="32" t="s">
        <v>306</v>
      </c>
      <c r="AP39" s="25"/>
      <c r="AQ39" s="32"/>
      <c r="AR39" s="25"/>
      <c r="AS39" s="25"/>
      <c r="AT39" s="25"/>
      <c r="AU39" s="34"/>
      <c r="AV39" s="35"/>
      <c r="AW39" s="35"/>
      <c r="AX39" s="25"/>
      <c r="AY39" s="25" t="s">
        <v>247</v>
      </c>
      <c r="AZ39" s="32" t="s">
        <v>238</v>
      </c>
      <c r="BA39" s="35" t="s">
        <v>434</v>
      </c>
      <c r="BB39" s="32" t="s">
        <v>542</v>
      </c>
      <c r="BC39" s="32"/>
      <c r="BD39" s="34"/>
      <c r="BE39" s="34"/>
      <c r="BF39" s="35"/>
      <c r="BG39" s="25"/>
      <c r="BH39" s="32"/>
      <c r="BI39" s="32" t="s">
        <v>15</v>
      </c>
      <c r="BJ39" s="32" t="s">
        <v>544</v>
      </c>
      <c r="BK39" s="34"/>
      <c r="BL39" s="33"/>
      <c r="BM39" s="25"/>
      <c r="BN39" s="25" t="s">
        <v>15</v>
      </c>
      <c r="BO39" s="25" t="s">
        <v>699</v>
      </c>
      <c r="BP39" s="5" t="s">
        <v>12</v>
      </c>
      <c r="BQ39" s="5" t="s">
        <v>12</v>
      </c>
    </row>
    <row r="40" spans="1:70" s="4" customFormat="1" ht="14.25" x14ac:dyDescent="0.2">
      <c r="A40" s="25" t="s">
        <v>140</v>
      </c>
      <c r="B40" s="25" t="s">
        <v>796</v>
      </c>
      <c r="C40" s="25" t="s">
        <v>797</v>
      </c>
      <c r="D40" s="25" t="s">
        <v>80</v>
      </c>
      <c r="E40" s="25" t="s">
        <v>15</v>
      </c>
      <c r="F40" s="25" t="s">
        <v>455</v>
      </c>
      <c r="G40" s="25" t="s">
        <v>12</v>
      </c>
      <c r="H40" s="25" t="s">
        <v>8</v>
      </c>
      <c r="I40" s="31" t="s">
        <v>798</v>
      </c>
      <c r="J40" s="32" t="s">
        <v>190</v>
      </c>
      <c r="K40" s="32" t="s">
        <v>437</v>
      </c>
      <c r="L40" s="32" t="s">
        <v>432</v>
      </c>
      <c r="M40" s="32">
        <v>4</v>
      </c>
      <c r="N40" s="32">
        <v>0.25</v>
      </c>
      <c r="O40" s="33">
        <v>0.25</v>
      </c>
      <c r="P40" s="31">
        <v>0</v>
      </c>
      <c r="Q40" s="32">
        <v>1810813</v>
      </c>
      <c r="R40" s="32">
        <v>414069644</v>
      </c>
      <c r="S40" s="32">
        <v>46052</v>
      </c>
      <c r="T40" s="32">
        <v>4</v>
      </c>
      <c r="U40" s="32">
        <v>-4.83</v>
      </c>
      <c r="V40" s="32">
        <v>1.46</v>
      </c>
      <c r="W40" s="32">
        <v>5.07</v>
      </c>
      <c r="X40" s="32">
        <v>11.56</v>
      </c>
      <c r="Y40" s="33">
        <v>-18.82</v>
      </c>
      <c r="Z40" s="32">
        <v>31.7</v>
      </c>
      <c r="AA40" s="32">
        <v>24.74</v>
      </c>
      <c r="AB40" s="32">
        <v>30.76</v>
      </c>
      <c r="AC40" s="32">
        <v>-7.42</v>
      </c>
      <c r="AD40" s="39">
        <v>46053</v>
      </c>
      <c r="AE40" s="33">
        <v>0.06</v>
      </c>
      <c r="AF40" s="31">
        <v>4.13</v>
      </c>
      <c r="AG40" s="25" t="s">
        <v>799</v>
      </c>
      <c r="AH40" s="34">
        <v>17</v>
      </c>
      <c r="AI40" s="33">
        <v>19.62</v>
      </c>
      <c r="AJ40" s="25" t="s">
        <v>642</v>
      </c>
      <c r="AK40" s="32">
        <v>4</v>
      </c>
      <c r="AL40" s="32" t="s">
        <v>26</v>
      </c>
      <c r="AM40" s="32"/>
      <c r="AN40" s="32">
        <v>43131</v>
      </c>
      <c r="AO40" s="32" t="s">
        <v>278</v>
      </c>
      <c r="AP40" s="25" t="s">
        <v>651</v>
      </c>
      <c r="AQ40" s="32">
        <v>0.03</v>
      </c>
      <c r="AR40" s="25" t="s">
        <v>800</v>
      </c>
      <c r="AS40" s="25" t="s">
        <v>801</v>
      </c>
      <c r="AT40" s="25" t="s">
        <v>777</v>
      </c>
      <c r="AU40" s="34" t="s">
        <v>545</v>
      </c>
      <c r="AV40" s="35">
        <v>75.53</v>
      </c>
      <c r="AW40" s="35" t="s">
        <v>546</v>
      </c>
      <c r="AX40" s="25" t="s">
        <v>547</v>
      </c>
      <c r="AY40" s="25" t="s">
        <v>247</v>
      </c>
      <c r="AZ40" s="32" t="s">
        <v>15</v>
      </c>
      <c r="BA40" s="35" t="s">
        <v>548</v>
      </c>
      <c r="BB40" s="32" t="s">
        <v>427</v>
      </c>
      <c r="BC40" s="32"/>
      <c r="BD40" s="34"/>
      <c r="BE40" s="34"/>
      <c r="BF40" s="35"/>
      <c r="BG40" s="25"/>
      <c r="BH40" s="32"/>
      <c r="BI40" s="32" t="s">
        <v>238</v>
      </c>
      <c r="BJ40" s="32" t="s">
        <v>549</v>
      </c>
      <c r="BK40" s="34">
        <v>0.33</v>
      </c>
      <c r="BL40" s="33">
        <v>0.21</v>
      </c>
      <c r="BM40" s="25" t="s">
        <v>777</v>
      </c>
      <c r="BN40" s="25" t="s">
        <v>15</v>
      </c>
      <c r="BO40" s="25" t="s">
        <v>654</v>
      </c>
      <c r="BP40" s="4" t="s">
        <v>12</v>
      </c>
      <c r="BQ40" s="4" t="s">
        <v>12</v>
      </c>
    </row>
    <row r="41" spans="1:70" s="4" customFormat="1" ht="14.25" x14ac:dyDescent="0.2">
      <c r="A41" s="25" t="s">
        <v>58</v>
      </c>
      <c r="B41" s="25" t="s">
        <v>164</v>
      </c>
      <c r="C41" s="25" t="s">
        <v>327</v>
      </c>
      <c r="D41" s="25" t="s">
        <v>80</v>
      </c>
      <c r="E41" s="25" t="s">
        <v>15</v>
      </c>
      <c r="F41" s="25" t="s">
        <v>551</v>
      </c>
      <c r="G41" s="25" t="s">
        <v>12</v>
      </c>
      <c r="H41" s="25" t="s">
        <v>8</v>
      </c>
      <c r="I41" s="31" t="s">
        <v>802</v>
      </c>
      <c r="J41" s="32" t="s">
        <v>95</v>
      </c>
      <c r="K41" s="32" t="s">
        <v>437</v>
      </c>
      <c r="L41" s="32" t="s">
        <v>425</v>
      </c>
      <c r="M41" s="32">
        <v>4</v>
      </c>
      <c r="N41" s="32">
        <v>0.35</v>
      </c>
      <c r="O41" s="33">
        <v>0.3</v>
      </c>
      <c r="P41" s="31">
        <v>0</v>
      </c>
      <c r="Q41" s="32">
        <v>43222565</v>
      </c>
      <c r="R41" s="32">
        <v>1405485540</v>
      </c>
      <c r="S41" s="32">
        <v>46052</v>
      </c>
      <c r="T41" s="32"/>
      <c r="U41" s="32">
        <v>13.73</v>
      </c>
      <c r="V41" s="32">
        <v>14.88</v>
      </c>
      <c r="W41" s="32">
        <v>12.59</v>
      </c>
      <c r="X41" s="32">
        <v>-15.84</v>
      </c>
      <c r="Y41" s="33">
        <v>29.43</v>
      </c>
      <c r="Z41" s="32">
        <v>48.59</v>
      </c>
      <c r="AA41" s="32">
        <v>-17.3</v>
      </c>
      <c r="AB41" s="32">
        <v>13.12</v>
      </c>
      <c r="AC41" s="32">
        <v>-6.74</v>
      </c>
      <c r="AD41" s="39">
        <v>46053</v>
      </c>
      <c r="AE41" s="33">
        <v>8.65</v>
      </c>
      <c r="AF41" s="31">
        <v>17.809999999999999</v>
      </c>
      <c r="AG41" s="25" t="s">
        <v>803</v>
      </c>
      <c r="AH41" s="34">
        <v>15.49</v>
      </c>
      <c r="AI41" s="33">
        <v>16.579999999999998</v>
      </c>
      <c r="AJ41" s="25" t="s">
        <v>642</v>
      </c>
      <c r="AK41" s="32">
        <v>4</v>
      </c>
      <c r="AL41" s="32" t="s">
        <v>26</v>
      </c>
      <c r="AM41" s="32"/>
      <c r="AN41" s="32">
        <v>43517</v>
      </c>
      <c r="AO41" s="32" t="s">
        <v>304</v>
      </c>
      <c r="AP41" s="25"/>
      <c r="AQ41" s="32"/>
      <c r="AR41" s="25"/>
      <c r="AS41" s="25"/>
      <c r="AT41" s="25"/>
      <c r="AU41" s="34" t="s">
        <v>804</v>
      </c>
      <c r="AV41" s="35"/>
      <c r="AW41" s="35"/>
      <c r="AX41" s="25"/>
      <c r="AY41" s="25" t="s">
        <v>247</v>
      </c>
      <c r="AZ41" s="32" t="s">
        <v>15</v>
      </c>
      <c r="BA41" s="35" t="s">
        <v>550</v>
      </c>
      <c r="BB41" s="32" t="s">
        <v>542</v>
      </c>
      <c r="BC41" s="32"/>
      <c r="BD41" s="34"/>
      <c r="BE41" s="34"/>
      <c r="BF41" s="35"/>
      <c r="BG41" s="25"/>
      <c r="BH41" s="32"/>
      <c r="BI41" s="32"/>
      <c r="BJ41" s="32" t="s">
        <v>552</v>
      </c>
      <c r="BK41" s="34"/>
      <c r="BL41" s="33"/>
      <c r="BM41" s="25"/>
      <c r="BN41" s="25" t="s">
        <v>15</v>
      </c>
      <c r="BO41" s="25" t="s">
        <v>654</v>
      </c>
      <c r="BP41" s="4" t="s">
        <v>12</v>
      </c>
      <c r="BQ41" s="4" t="s">
        <v>12</v>
      </c>
    </row>
    <row r="42" spans="1:70" s="4" customFormat="1" ht="14.25" x14ac:dyDescent="0.2">
      <c r="A42" s="25" t="s">
        <v>141</v>
      </c>
      <c r="B42" s="25" t="s">
        <v>165</v>
      </c>
      <c r="C42" s="25" t="s">
        <v>805</v>
      </c>
      <c r="D42" s="25" t="s">
        <v>80</v>
      </c>
      <c r="E42" s="25" t="s">
        <v>15</v>
      </c>
      <c r="F42" s="25" t="s">
        <v>554</v>
      </c>
      <c r="G42" s="25" t="s">
        <v>182</v>
      </c>
      <c r="H42" s="25" t="s">
        <v>8</v>
      </c>
      <c r="I42" s="31" t="s">
        <v>806</v>
      </c>
      <c r="J42" s="32" t="s">
        <v>96</v>
      </c>
      <c r="K42" s="32" t="s">
        <v>424</v>
      </c>
      <c r="L42" s="32" t="s">
        <v>492</v>
      </c>
      <c r="M42" s="32">
        <v>6</v>
      </c>
      <c r="N42" s="32">
        <v>0.55000000000000004</v>
      </c>
      <c r="O42" s="33">
        <v>0.65</v>
      </c>
      <c r="P42" s="31">
        <v>0.01</v>
      </c>
      <c r="Q42" s="32">
        <v>10914615</v>
      </c>
      <c r="R42" s="32">
        <v>833879366</v>
      </c>
      <c r="S42" s="32">
        <v>46052</v>
      </c>
      <c r="T42" s="32">
        <v>2</v>
      </c>
      <c r="U42" s="32">
        <v>15.77</v>
      </c>
      <c r="V42" s="32">
        <v>155.04</v>
      </c>
      <c r="W42" s="32">
        <v>13.79</v>
      </c>
      <c r="X42" s="32">
        <v>6.71</v>
      </c>
      <c r="Y42" s="33">
        <v>-9.94</v>
      </c>
      <c r="Z42" s="32">
        <v>-15.27</v>
      </c>
      <c r="AA42" s="32">
        <v>27</v>
      </c>
      <c r="AB42" s="32">
        <v>52.42</v>
      </c>
      <c r="AC42" s="32">
        <v>-17.899999999999999</v>
      </c>
      <c r="AD42" s="39">
        <v>46053</v>
      </c>
      <c r="AE42" s="33"/>
      <c r="AF42" s="31"/>
      <c r="AG42" s="25" t="s">
        <v>807</v>
      </c>
      <c r="AH42" s="34">
        <v>31.81</v>
      </c>
      <c r="AI42" s="33">
        <v>31.64</v>
      </c>
      <c r="AJ42" s="25" t="s">
        <v>642</v>
      </c>
      <c r="AK42" s="32">
        <v>6</v>
      </c>
      <c r="AL42" s="32" t="s">
        <v>26</v>
      </c>
      <c r="AM42" s="32"/>
      <c r="AN42" s="32">
        <v>45267</v>
      </c>
      <c r="AO42" s="32" t="s">
        <v>279</v>
      </c>
      <c r="AP42" s="25"/>
      <c r="AQ42" s="32"/>
      <c r="AR42" s="25"/>
      <c r="AS42" s="25"/>
      <c r="AT42" s="25"/>
      <c r="AU42" s="34" t="s">
        <v>553</v>
      </c>
      <c r="AV42" s="35">
        <v>92.9</v>
      </c>
      <c r="AW42" s="35"/>
      <c r="AX42" s="25"/>
      <c r="AY42" s="25" t="s">
        <v>249</v>
      </c>
      <c r="AZ42" s="32" t="s">
        <v>15</v>
      </c>
      <c r="BA42" s="35" t="s">
        <v>434</v>
      </c>
      <c r="BB42" s="32" t="s">
        <v>542</v>
      </c>
      <c r="BC42" s="32"/>
      <c r="BD42" s="34"/>
      <c r="BE42" s="34"/>
      <c r="BF42" s="35"/>
      <c r="BG42" s="25"/>
      <c r="BH42" s="32"/>
      <c r="BI42" s="32" t="s">
        <v>15</v>
      </c>
      <c r="BJ42" s="32" t="s">
        <v>555</v>
      </c>
      <c r="BK42" s="34"/>
      <c r="BL42" s="33"/>
      <c r="BM42" s="25"/>
      <c r="BN42" s="25" t="s">
        <v>15</v>
      </c>
      <c r="BO42" s="25" t="s">
        <v>643</v>
      </c>
      <c r="BP42" s="4" t="s">
        <v>182</v>
      </c>
      <c r="BQ42" s="4" t="s">
        <v>182</v>
      </c>
    </row>
    <row r="43" spans="1:70" s="4" customFormat="1" ht="14.25" x14ac:dyDescent="0.2">
      <c r="A43" s="25" t="s">
        <v>65</v>
      </c>
      <c r="B43" s="25" t="s">
        <v>167</v>
      </c>
      <c r="C43" s="25" t="s">
        <v>333</v>
      </c>
      <c r="D43" s="25" t="s">
        <v>80</v>
      </c>
      <c r="E43" s="25" t="s">
        <v>15</v>
      </c>
      <c r="F43" s="25" t="s">
        <v>557</v>
      </c>
      <c r="G43" s="25" t="s">
        <v>12</v>
      </c>
      <c r="H43" s="25" t="s">
        <v>8</v>
      </c>
      <c r="I43" s="31" t="s">
        <v>808</v>
      </c>
      <c r="J43" s="32" t="s">
        <v>101</v>
      </c>
      <c r="K43" s="32" t="s">
        <v>437</v>
      </c>
      <c r="L43" s="32" t="s">
        <v>432</v>
      </c>
      <c r="M43" s="32">
        <v>4</v>
      </c>
      <c r="N43" s="32">
        <v>0.3</v>
      </c>
      <c r="O43" s="33">
        <v>0.3</v>
      </c>
      <c r="P43" s="31">
        <v>0</v>
      </c>
      <c r="Q43" s="32">
        <v>1595197</v>
      </c>
      <c r="R43" s="32">
        <v>847882770</v>
      </c>
      <c r="S43" s="32">
        <v>46052</v>
      </c>
      <c r="T43" s="32">
        <v>4</v>
      </c>
      <c r="U43" s="32">
        <v>-0.82</v>
      </c>
      <c r="V43" s="32">
        <v>1.21</v>
      </c>
      <c r="W43" s="32">
        <v>7.53</v>
      </c>
      <c r="X43" s="32">
        <v>-0.13</v>
      </c>
      <c r="Y43" s="33">
        <v>0.47</v>
      </c>
      <c r="Z43" s="32">
        <v>28.52</v>
      </c>
      <c r="AA43" s="32">
        <v>3.83</v>
      </c>
      <c r="AB43" s="32">
        <v>25.42</v>
      </c>
      <c r="AC43" s="32">
        <v>7.62</v>
      </c>
      <c r="AD43" s="39">
        <v>46053</v>
      </c>
      <c r="AE43" s="33">
        <v>3.76</v>
      </c>
      <c r="AF43" s="31">
        <v>6.49</v>
      </c>
      <c r="AG43" s="25" t="s">
        <v>809</v>
      </c>
      <c r="AH43" s="34">
        <v>11.3</v>
      </c>
      <c r="AI43" s="33">
        <v>12.34</v>
      </c>
      <c r="AJ43" s="25" t="s">
        <v>642</v>
      </c>
      <c r="AK43" s="32">
        <v>4</v>
      </c>
      <c r="AL43" s="32" t="s">
        <v>26</v>
      </c>
      <c r="AM43" s="32"/>
      <c r="AN43" s="32">
        <v>40409</v>
      </c>
      <c r="AO43" s="32" t="s">
        <v>265</v>
      </c>
      <c r="AP43" s="25" t="s">
        <v>651</v>
      </c>
      <c r="AQ43" s="32">
        <v>0.02</v>
      </c>
      <c r="AR43" s="25" t="s">
        <v>652</v>
      </c>
      <c r="AS43" s="25" t="s">
        <v>653</v>
      </c>
      <c r="AT43" s="25" t="s">
        <v>653</v>
      </c>
      <c r="AU43" s="34" t="s">
        <v>556</v>
      </c>
      <c r="AV43" s="35">
        <v>99.73</v>
      </c>
      <c r="AW43" s="35"/>
      <c r="AX43" s="25"/>
      <c r="AY43" s="25" t="s">
        <v>247</v>
      </c>
      <c r="AZ43" s="32" t="s">
        <v>238</v>
      </c>
      <c r="BA43" s="35" t="s">
        <v>529</v>
      </c>
      <c r="BB43" s="32" t="s">
        <v>427</v>
      </c>
      <c r="BC43" s="32"/>
      <c r="BD43" s="34"/>
      <c r="BE43" s="34"/>
      <c r="BF43" s="35"/>
      <c r="BG43" s="25"/>
      <c r="BH43" s="32"/>
      <c r="BI43" s="32"/>
      <c r="BJ43" s="32" t="s">
        <v>558</v>
      </c>
      <c r="BK43" s="34">
        <v>0.01</v>
      </c>
      <c r="BL43" s="33">
        <v>0.02</v>
      </c>
      <c r="BM43" s="25" t="s">
        <v>653</v>
      </c>
      <c r="BN43" s="25" t="s">
        <v>15</v>
      </c>
      <c r="BO43" s="25" t="s">
        <v>654</v>
      </c>
      <c r="BP43" s="4" t="s">
        <v>12</v>
      </c>
      <c r="BQ43" s="4" t="s">
        <v>12</v>
      </c>
    </row>
    <row r="44" spans="1:70" ht="15" x14ac:dyDescent="0.25">
      <c r="A44" s="25" t="s">
        <v>121</v>
      </c>
      <c r="B44" s="25" t="s">
        <v>152</v>
      </c>
      <c r="C44" s="25" t="s">
        <v>810</v>
      </c>
      <c r="D44" s="25" t="s">
        <v>80</v>
      </c>
      <c r="E44" s="25" t="s">
        <v>15</v>
      </c>
      <c r="F44" s="25" t="s">
        <v>530</v>
      </c>
      <c r="G44" s="25" t="s">
        <v>12</v>
      </c>
      <c r="H44" s="25" t="s">
        <v>7</v>
      </c>
      <c r="I44" s="31" t="s">
        <v>808</v>
      </c>
      <c r="J44" s="32" t="s">
        <v>101</v>
      </c>
      <c r="K44" s="32" t="s">
        <v>437</v>
      </c>
      <c r="L44" s="32" t="s">
        <v>457</v>
      </c>
      <c r="M44" s="32">
        <v>4</v>
      </c>
      <c r="N44" s="32">
        <v>0.2</v>
      </c>
      <c r="O44" s="33">
        <v>0.3</v>
      </c>
      <c r="P44" s="31">
        <v>0</v>
      </c>
      <c r="Q44" s="32">
        <v>5907017</v>
      </c>
      <c r="R44" s="32">
        <v>992729786</v>
      </c>
      <c r="S44" s="32">
        <v>46052</v>
      </c>
      <c r="T44" s="32">
        <v>4</v>
      </c>
      <c r="U44" s="32">
        <v>3.19</v>
      </c>
      <c r="V44" s="32">
        <v>6.38</v>
      </c>
      <c r="W44" s="32">
        <v>4.26</v>
      </c>
      <c r="X44" s="32">
        <v>8.16</v>
      </c>
      <c r="Y44" s="33">
        <v>-6.27</v>
      </c>
      <c r="Z44" s="32">
        <v>25.41</v>
      </c>
      <c r="AA44" s="32">
        <v>-1.54</v>
      </c>
      <c r="AB44" s="32">
        <v>31.17</v>
      </c>
      <c r="AC44" s="32">
        <v>-0.63</v>
      </c>
      <c r="AD44" s="39">
        <v>46053</v>
      </c>
      <c r="AE44" s="33"/>
      <c r="AF44" s="31"/>
      <c r="AG44" s="25" t="s">
        <v>811</v>
      </c>
      <c r="AH44" s="34">
        <v>12.03</v>
      </c>
      <c r="AI44" s="33">
        <v>12.95</v>
      </c>
      <c r="AJ44" s="25" t="s">
        <v>642</v>
      </c>
      <c r="AK44" s="32">
        <v>4</v>
      </c>
      <c r="AL44" s="32" t="s">
        <v>26</v>
      </c>
      <c r="AM44" s="32"/>
      <c r="AN44" s="32">
        <v>45376</v>
      </c>
      <c r="AO44" s="32" t="s">
        <v>280</v>
      </c>
      <c r="AP44" s="25" t="s">
        <v>776</v>
      </c>
      <c r="AQ44" s="32">
        <v>0.02</v>
      </c>
      <c r="AR44" s="25" t="s">
        <v>684</v>
      </c>
      <c r="AS44" s="25" t="s">
        <v>724</v>
      </c>
      <c r="AT44" s="25" t="s">
        <v>704</v>
      </c>
      <c r="AU44" s="34" t="s">
        <v>556</v>
      </c>
      <c r="AV44" s="35"/>
      <c r="AW44" s="35"/>
      <c r="AX44" s="25"/>
      <c r="AY44" s="25" t="s">
        <v>247</v>
      </c>
      <c r="AZ44" s="32" t="s">
        <v>15</v>
      </c>
      <c r="BA44" s="35" t="s">
        <v>529</v>
      </c>
      <c r="BB44" s="32" t="s">
        <v>445</v>
      </c>
      <c r="BC44" s="32"/>
      <c r="BD44" s="34"/>
      <c r="BE44" s="34"/>
      <c r="BF44" s="35"/>
      <c r="BG44" s="25"/>
      <c r="BH44" s="32"/>
      <c r="BI44" s="32"/>
      <c r="BJ44" s="32" t="s">
        <v>559</v>
      </c>
      <c r="BK44" s="34">
        <v>0.06</v>
      </c>
      <c r="BL44" s="33">
        <v>7.0000000000000007E-2</v>
      </c>
      <c r="BM44" s="25" t="s">
        <v>704</v>
      </c>
      <c r="BN44" s="25" t="s">
        <v>15</v>
      </c>
      <c r="BO44" s="25" t="s">
        <v>654</v>
      </c>
      <c r="BP44" s="3" t="s">
        <v>12</v>
      </c>
      <c r="BQ44" s="3" t="s">
        <v>12</v>
      </c>
    </row>
    <row r="45" spans="1:70" ht="15" x14ac:dyDescent="0.25">
      <c r="A45" s="25" t="s">
        <v>143</v>
      </c>
      <c r="B45" s="25" t="s">
        <v>168</v>
      </c>
      <c r="C45" s="25" t="s">
        <v>368</v>
      </c>
      <c r="D45" s="25" t="s">
        <v>80</v>
      </c>
      <c r="E45" s="25" t="s">
        <v>15</v>
      </c>
      <c r="F45" s="25" t="s">
        <v>557</v>
      </c>
      <c r="G45" s="25" t="s">
        <v>12</v>
      </c>
      <c r="H45" s="25" t="s">
        <v>8</v>
      </c>
      <c r="I45" s="31" t="s">
        <v>774</v>
      </c>
      <c r="J45" s="32" t="s">
        <v>102</v>
      </c>
      <c r="K45" s="32" t="s">
        <v>437</v>
      </c>
      <c r="L45" s="32" t="s">
        <v>432</v>
      </c>
      <c r="M45" s="32">
        <v>4</v>
      </c>
      <c r="N45" s="32">
        <v>0.3</v>
      </c>
      <c r="O45" s="33">
        <v>0.3</v>
      </c>
      <c r="P45" s="31">
        <v>0</v>
      </c>
      <c r="Q45" s="32">
        <v>396166</v>
      </c>
      <c r="R45" s="32">
        <v>812155476</v>
      </c>
      <c r="S45" s="32">
        <v>46052</v>
      </c>
      <c r="T45" s="32">
        <v>4</v>
      </c>
      <c r="U45" s="32">
        <v>-2.13</v>
      </c>
      <c r="V45" s="32">
        <v>13.5</v>
      </c>
      <c r="W45" s="32">
        <v>34.880000000000003</v>
      </c>
      <c r="X45" s="32">
        <v>12.07</v>
      </c>
      <c r="Y45" s="33">
        <v>-4.18</v>
      </c>
      <c r="Z45" s="32">
        <v>37.86</v>
      </c>
      <c r="AA45" s="32">
        <v>-10.7</v>
      </c>
      <c r="AB45" s="32">
        <v>27.87</v>
      </c>
      <c r="AC45" s="32">
        <v>-12.99</v>
      </c>
      <c r="AD45" s="39">
        <v>46053</v>
      </c>
      <c r="AE45" s="33">
        <v>16.84</v>
      </c>
      <c r="AF45" s="31">
        <v>17.559999999999999</v>
      </c>
      <c r="AG45" s="25" t="s">
        <v>812</v>
      </c>
      <c r="AH45" s="34">
        <v>13.75</v>
      </c>
      <c r="AI45" s="33">
        <v>15.15</v>
      </c>
      <c r="AJ45" s="25" t="s">
        <v>642</v>
      </c>
      <c r="AK45" s="32">
        <v>4</v>
      </c>
      <c r="AL45" s="32" t="s">
        <v>26</v>
      </c>
      <c r="AM45" s="32"/>
      <c r="AN45" s="32">
        <v>40413</v>
      </c>
      <c r="AO45" s="32" t="s">
        <v>266</v>
      </c>
      <c r="AP45" s="25" t="s">
        <v>813</v>
      </c>
      <c r="AQ45" s="32">
        <v>0.01</v>
      </c>
      <c r="AR45" s="25" t="s">
        <v>652</v>
      </c>
      <c r="AS45" s="25" t="s">
        <v>652</v>
      </c>
      <c r="AT45" s="25" t="s">
        <v>670</v>
      </c>
      <c r="AU45" s="34" t="s">
        <v>560</v>
      </c>
      <c r="AV45" s="35">
        <v>98.76</v>
      </c>
      <c r="AW45" s="35"/>
      <c r="AX45" s="25"/>
      <c r="AY45" s="25" t="s">
        <v>247</v>
      </c>
      <c r="AZ45" s="32" t="s">
        <v>238</v>
      </c>
      <c r="BA45" s="35" t="s">
        <v>529</v>
      </c>
      <c r="BB45" s="32" t="s">
        <v>427</v>
      </c>
      <c r="BC45" s="32"/>
      <c r="BD45" s="34"/>
      <c r="BE45" s="34"/>
      <c r="BF45" s="35"/>
      <c r="BG45" s="25"/>
      <c r="BH45" s="32"/>
      <c r="BI45" s="32"/>
      <c r="BJ45" s="32" t="s">
        <v>561</v>
      </c>
      <c r="BK45" s="34">
        <v>0.01</v>
      </c>
      <c r="BL45" s="33">
        <v>0.01</v>
      </c>
      <c r="BM45" s="25" t="s">
        <v>670</v>
      </c>
      <c r="BN45" s="25" t="s">
        <v>15</v>
      </c>
      <c r="BO45" s="25" t="s">
        <v>654</v>
      </c>
      <c r="BP45" s="3" t="s">
        <v>12</v>
      </c>
      <c r="BQ45" s="3" t="s">
        <v>12</v>
      </c>
    </row>
    <row r="46" spans="1:70" ht="15" x14ac:dyDescent="0.25">
      <c r="A46" s="25" t="s">
        <v>61</v>
      </c>
      <c r="B46" s="25" t="s">
        <v>153</v>
      </c>
      <c r="C46" s="25" t="s">
        <v>814</v>
      </c>
      <c r="D46" s="25" t="s">
        <v>80</v>
      </c>
      <c r="E46" s="25" t="s">
        <v>15</v>
      </c>
      <c r="F46" s="25" t="s">
        <v>540</v>
      </c>
      <c r="G46" s="25" t="s">
        <v>12</v>
      </c>
      <c r="H46" s="25" t="s">
        <v>7</v>
      </c>
      <c r="I46" s="31" t="s">
        <v>815</v>
      </c>
      <c r="J46" s="32" t="s">
        <v>98</v>
      </c>
      <c r="K46" s="32" t="s">
        <v>437</v>
      </c>
      <c r="L46" s="32" t="s">
        <v>457</v>
      </c>
      <c r="M46" s="32">
        <v>5</v>
      </c>
      <c r="N46" s="32">
        <v>0.2</v>
      </c>
      <c r="O46" s="33">
        <v>0.3</v>
      </c>
      <c r="P46" s="31">
        <v>0</v>
      </c>
      <c r="Q46" s="32">
        <v>1575633</v>
      </c>
      <c r="R46" s="32">
        <v>190135666</v>
      </c>
      <c r="S46" s="32">
        <v>46052</v>
      </c>
      <c r="T46" s="32">
        <v>2</v>
      </c>
      <c r="U46" s="32">
        <v>5.29</v>
      </c>
      <c r="V46" s="32">
        <v>3.78</v>
      </c>
      <c r="W46" s="32">
        <v>7.19</v>
      </c>
      <c r="X46" s="32">
        <v>32.619999999999997</v>
      </c>
      <c r="Y46" s="33">
        <v>-27.93</v>
      </c>
      <c r="Z46" s="32">
        <v>34.25</v>
      </c>
      <c r="AA46" s="32">
        <v>14.49</v>
      </c>
      <c r="AB46" s="32">
        <v>36.46</v>
      </c>
      <c r="AC46" s="32">
        <v>-9.5399999999999991</v>
      </c>
      <c r="AD46" s="39">
        <v>46053</v>
      </c>
      <c r="AE46" s="33"/>
      <c r="AF46" s="31"/>
      <c r="AG46" s="25" t="s">
        <v>816</v>
      </c>
      <c r="AH46" s="34">
        <v>17.899999999999999</v>
      </c>
      <c r="AI46" s="33">
        <v>21.59</v>
      </c>
      <c r="AJ46" s="25" t="s">
        <v>642</v>
      </c>
      <c r="AK46" s="32">
        <v>5</v>
      </c>
      <c r="AL46" s="32" t="s">
        <v>26</v>
      </c>
      <c r="AM46" s="32"/>
      <c r="AN46" s="32">
        <v>45376</v>
      </c>
      <c r="AO46" s="32" t="s">
        <v>293</v>
      </c>
      <c r="AP46" s="25" t="s">
        <v>651</v>
      </c>
      <c r="AQ46" s="32">
        <v>0.02</v>
      </c>
      <c r="AR46" s="25" t="s">
        <v>661</v>
      </c>
      <c r="AS46" s="25" t="s">
        <v>817</v>
      </c>
      <c r="AT46" s="25" t="s">
        <v>818</v>
      </c>
      <c r="AU46" s="34" t="s">
        <v>562</v>
      </c>
      <c r="AV46" s="35">
        <v>81.63</v>
      </c>
      <c r="AW46" s="35"/>
      <c r="AX46" s="25"/>
      <c r="AY46" s="25" t="s">
        <v>247</v>
      </c>
      <c r="AZ46" s="32" t="s">
        <v>15</v>
      </c>
      <c r="BA46" s="35" t="s">
        <v>529</v>
      </c>
      <c r="BB46" s="32" t="s">
        <v>445</v>
      </c>
      <c r="BC46" s="32"/>
      <c r="BD46" s="34"/>
      <c r="BE46" s="34"/>
      <c r="BF46" s="35"/>
      <c r="BG46" s="25"/>
      <c r="BH46" s="32"/>
      <c r="BI46" s="32"/>
      <c r="BJ46" s="32" t="s">
        <v>563</v>
      </c>
      <c r="BK46" s="34">
        <v>0.03</v>
      </c>
      <c r="BL46" s="33">
        <v>0.56000000000000005</v>
      </c>
      <c r="BM46" s="25" t="s">
        <v>818</v>
      </c>
      <c r="BN46" s="25" t="s">
        <v>15</v>
      </c>
      <c r="BO46" s="25" t="s">
        <v>654</v>
      </c>
      <c r="BP46" s="3" t="s">
        <v>12</v>
      </c>
      <c r="BQ46" s="3" t="s">
        <v>12</v>
      </c>
    </row>
    <row r="47" spans="1:70" ht="15" x14ac:dyDescent="0.25">
      <c r="A47" s="25" t="s">
        <v>56</v>
      </c>
      <c r="B47" s="25" t="s">
        <v>564</v>
      </c>
      <c r="C47" s="25" t="s">
        <v>819</v>
      </c>
      <c r="D47" s="25" t="s">
        <v>80</v>
      </c>
      <c r="E47" s="25" t="s">
        <v>15</v>
      </c>
      <c r="F47" s="25" t="s">
        <v>501</v>
      </c>
      <c r="G47" s="25" t="s">
        <v>12</v>
      </c>
      <c r="H47" s="25" t="s">
        <v>57</v>
      </c>
      <c r="I47" s="31" t="s">
        <v>815</v>
      </c>
      <c r="J47" s="32" t="s">
        <v>98</v>
      </c>
      <c r="K47" s="32" t="s">
        <v>424</v>
      </c>
      <c r="L47" s="32" t="s">
        <v>425</v>
      </c>
      <c r="M47" s="32">
        <v>5</v>
      </c>
      <c r="N47" s="32">
        <v>0.55000000000000004</v>
      </c>
      <c r="O47" s="33">
        <v>0.55000000000000004</v>
      </c>
      <c r="P47" s="31">
        <v>0.19</v>
      </c>
      <c r="Q47" s="32">
        <v>476279</v>
      </c>
      <c r="R47" s="32">
        <v>178428466</v>
      </c>
      <c r="S47" s="32">
        <v>46052</v>
      </c>
      <c r="T47" s="32"/>
      <c r="U47" s="32">
        <v>2.0099999999999998</v>
      </c>
      <c r="V47" s="32">
        <v>22.21</v>
      </c>
      <c r="W47" s="32">
        <v>8.6999999999999993</v>
      </c>
      <c r="X47" s="32">
        <v>-14.18</v>
      </c>
      <c r="Y47" s="33">
        <v>-2.93</v>
      </c>
      <c r="Z47" s="32">
        <v>3.78</v>
      </c>
      <c r="AA47" s="32">
        <v>-9.73</v>
      </c>
      <c r="AB47" s="32">
        <v>13.3</v>
      </c>
      <c r="AC47" s="32">
        <v>-9.02</v>
      </c>
      <c r="AD47" s="39">
        <v>46053</v>
      </c>
      <c r="AE47" s="33">
        <v>2.75</v>
      </c>
      <c r="AF47" s="31">
        <v>2.75</v>
      </c>
      <c r="AG47" s="25" t="s">
        <v>820</v>
      </c>
      <c r="AH47" s="34">
        <v>28.57</v>
      </c>
      <c r="AI47" s="33">
        <v>25.3</v>
      </c>
      <c r="AJ47" s="25" t="s">
        <v>642</v>
      </c>
      <c r="AK47" s="32">
        <v>5</v>
      </c>
      <c r="AL47" s="32" t="s">
        <v>25</v>
      </c>
      <c r="AM47" s="32"/>
      <c r="AN47" s="32">
        <v>43208</v>
      </c>
      <c r="AO47" s="32" t="s">
        <v>281</v>
      </c>
      <c r="AP47" s="25"/>
      <c r="AQ47" s="32"/>
      <c r="AR47" s="25"/>
      <c r="AS47" s="25"/>
      <c r="AT47" s="25"/>
      <c r="AU47" s="34" t="s">
        <v>821</v>
      </c>
      <c r="AV47" s="35">
        <v>85.16</v>
      </c>
      <c r="AW47" s="35"/>
      <c r="AX47" s="25"/>
      <c r="AY47" s="25" t="s">
        <v>247</v>
      </c>
      <c r="AZ47" s="32" t="s">
        <v>15</v>
      </c>
      <c r="BA47" s="35" t="s">
        <v>529</v>
      </c>
      <c r="BB47" s="32" t="s">
        <v>427</v>
      </c>
      <c r="BC47" s="32"/>
      <c r="BD47" s="34"/>
      <c r="BE47" s="34"/>
      <c r="BF47" s="35"/>
      <c r="BG47" s="25"/>
      <c r="BH47" s="32"/>
      <c r="BI47" s="32" t="s">
        <v>15</v>
      </c>
      <c r="BJ47" s="32" t="s">
        <v>565</v>
      </c>
      <c r="BK47" s="34"/>
      <c r="BL47" s="33"/>
      <c r="BM47" s="25"/>
      <c r="BN47" s="25" t="s">
        <v>15</v>
      </c>
      <c r="BO47" s="25" t="s">
        <v>654</v>
      </c>
      <c r="BP47" s="3" t="s">
        <v>12</v>
      </c>
      <c r="BQ47" s="3" t="s">
        <v>12</v>
      </c>
    </row>
    <row r="48" spans="1:70" ht="15" x14ac:dyDescent="0.25">
      <c r="A48" s="25" t="s">
        <v>145</v>
      </c>
      <c r="B48" s="25" t="s">
        <v>170</v>
      </c>
      <c r="C48" s="25" t="s">
        <v>370</v>
      </c>
      <c r="D48" s="25" t="s">
        <v>80</v>
      </c>
      <c r="E48" s="25" t="s">
        <v>15</v>
      </c>
      <c r="F48" s="25" t="s">
        <v>557</v>
      </c>
      <c r="G48" s="25" t="s">
        <v>12</v>
      </c>
      <c r="H48" s="25" t="s">
        <v>8</v>
      </c>
      <c r="I48" s="31" t="s">
        <v>815</v>
      </c>
      <c r="J48" s="32" t="s">
        <v>98</v>
      </c>
      <c r="K48" s="32" t="s">
        <v>437</v>
      </c>
      <c r="L48" s="32" t="s">
        <v>432</v>
      </c>
      <c r="M48" s="32">
        <v>5</v>
      </c>
      <c r="N48" s="32">
        <v>0.3</v>
      </c>
      <c r="O48" s="33">
        <v>0.3</v>
      </c>
      <c r="P48" s="31">
        <v>0</v>
      </c>
      <c r="Q48" s="32">
        <v>2434639</v>
      </c>
      <c r="R48" s="32">
        <v>2512243112</v>
      </c>
      <c r="S48" s="32">
        <v>46052</v>
      </c>
      <c r="T48" s="32">
        <v>5</v>
      </c>
      <c r="U48" s="32">
        <v>-2.73</v>
      </c>
      <c r="V48" s="32">
        <v>8.4600000000000009</v>
      </c>
      <c r="W48" s="32">
        <v>41.2</v>
      </c>
      <c r="X48" s="32">
        <v>47.52</v>
      </c>
      <c r="Y48" s="33">
        <v>-26.53</v>
      </c>
      <c r="Z48" s="32">
        <v>39.26</v>
      </c>
      <c r="AA48" s="32">
        <v>31.43</v>
      </c>
      <c r="AB48" s="32">
        <v>49.69</v>
      </c>
      <c r="AC48" s="32">
        <v>2.0299999999999998</v>
      </c>
      <c r="AD48" s="39">
        <v>46053</v>
      </c>
      <c r="AE48" s="33">
        <v>27.35</v>
      </c>
      <c r="AF48" s="31">
        <v>17.670000000000002</v>
      </c>
      <c r="AG48" s="25" t="s">
        <v>822</v>
      </c>
      <c r="AH48" s="34">
        <v>18.920000000000002</v>
      </c>
      <c r="AI48" s="33">
        <v>20.96</v>
      </c>
      <c r="AJ48" s="25" t="s">
        <v>642</v>
      </c>
      <c r="AK48" s="32">
        <v>5</v>
      </c>
      <c r="AL48" s="32" t="s">
        <v>26</v>
      </c>
      <c r="AM48" s="32"/>
      <c r="AN48" s="32">
        <v>40406</v>
      </c>
      <c r="AO48" s="32" t="s">
        <v>258</v>
      </c>
      <c r="AP48" s="25" t="s">
        <v>651</v>
      </c>
      <c r="AQ48" s="32">
        <v>0.03</v>
      </c>
      <c r="AR48" s="25" t="s">
        <v>653</v>
      </c>
      <c r="AS48" s="25" t="s">
        <v>661</v>
      </c>
      <c r="AT48" s="25" t="s">
        <v>661</v>
      </c>
      <c r="AU48" s="34" t="s">
        <v>566</v>
      </c>
      <c r="AV48" s="35">
        <v>98.76</v>
      </c>
      <c r="AW48" s="35"/>
      <c r="AX48" s="25"/>
      <c r="AY48" s="25" t="s">
        <v>247</v>
      </c>
      <c r="AZ48" s="32" t="s">
        <v>238</v>
      </c>
      <c r="BA48" s="35" t="s">
        <v>529</v>
      </c>
      <c r="BB48" s="32" t="s">
        <v>427</v>
      </c>
      <c r="BC48" s="32"/>
      <c r="BD48" s="34"/>
      <c r="BE48" s="34"/>
      <c r="BF48" s="35"/>
      <c r="BG48" s="25"/>
      <c r="BH48" s="32"/>
      <c r="BI48" s="32"/>
      <c r="BJ48" s="32" t="s">
        <v>567</v>
      </c>
      <c r="BK48" s="34">
        <v>0.02</v>
      </c>
      <c r="BL48" s="33">
        <v>0.03</v>
      </c>
      <c r="BM48" s="25" t="s">
        <v>661</v>
      </c>
      <c r="BN48" s="25" t="s">
        <v>15</v>
      </c>
      <c r="BO48" s="25" t="s">
        <v>654</v>
      </c>
      <c r="BP48" s="3" t="s">
        <v>12</v>
      </c>
      <c r="BQ48" s="3" t="s">
        <v>12</v>
      </c>
    </row>
    <row r="49" spans="1:70" ht="15" x14ac:dyDescent="0.25">
      <c r="A49" s="25" t="s">
        <v>122</v>
      </c>
      <c r="B49" s="25" t="s">
        <v>161</v>
      </c>
      <c r="C49" s="25" t="s">
        <v>361</v>
      </c>
      <c r="D49" s="25" t="s">
        <v>196</v>
      </c>
      <c r="E49" s="25" t="s">
        <v>15</v>
      </c>
      <c r="F49" s="25" t="s">
        <v>569</v>
      </c>
      <c r="G49" s="25" t="s">
        <v>182</v>
      </c>
      <c r="H49" s="25" t="s">
        <v>8</v>
      </c>
      <c r="I49" s="31" t="s">
        <v>815</v>
      </c>
      <c r="J49" s="32" t="s">
        <v>98</v>
      </c>
      <c r="K49" s="32" t="s">
        <v>480</v>
      </c>
      <c r="L49" s="32" t="s">
        <v>481</v>
      </c>
      <c r="M49" s="32">
        <v>4</v>
      </c>
      <c r="N49" s="32">
        <v>0.4</v>
      </c>
      <c r="O49" s="33">
        <v>0.4</v>
      </c>
      <c r="P49" s="31">
        <v>0.03</v>
      </c>
      <c r="Q49" s="32">
        <v>158941923</v>
      </c>
      <c r="R49" s="32">
        <v>1724647137</v>
      </c>
      <c r="S49" s="32">
        <v>46052</v>
      </c>
      <c r="T49" s="32">
        <v>3</v>
      </c>
      <c r="U49" s="32">
        <v>-3.23</v>
      </c>
      <c r="V49" s="32">
        <v>11.47</v>
      </c>
      <c r="W49" s="32">
        <v>16.46</v>
      </c>
      <c r="X49" s="32">
        <v>32.54</v>
      </c>
      <c r="Y49" s="33">
        <v>-28.56</v>
      </c>
      <c r="Z49" s="32">
        <v>16.29</v>
      </c>
      <c r="AA49" s="32">
        <v>26.8</v>
      </c>
      <c r="AB49" s="32">
        <v>29.56</v>
      </c>
      <c r="AC49" s="32"/>
      <c r="AD49" s="39">
        <v>46053</v>
      </c>
      <c r="AE49" s="33">
        <v>16.489999999999998</v>
      </c>
      <c r="AF49" s="31">
        <v>6.25</v>
      </c>
      <c r="AG49" s="25" t="s">
        <v>823</v>
      </c>
      <c r="AH49" s="34">
        <v>16.57</v>
      </c>
      <c r="AI49" s="33">
        <v>17.010000000000002</v>
      </c>
      <c r="AJ49" s="25" t="s">
        <v>824</v>
      </c>
      <c r="AK49" s="32">
        <v>4</v>
      </c>
      <c r="AL49" s="32" t="s">
        <v>25</v>
      </c>
      <c r="AM49" s="32"/>
      <c r="AN49" s="32">
        <v>43350</v>
      </c>
      <c r="AO49" s="32" t="s">
        <v>282</v>
      </c>
      <c r="AP49" s="25" t="s">
        <v>825</v>
      </c>
      <c r="AQ49" s="32">
        <v>0.27</v>
      </c>
      <c r="AR49" s="25" t="s">
        <v>826</v>
      </c>
      <c r="AS49" s="25" t="s">
        <v>827</v>
      </c>
      <c r="AT49" s="25" t="s">
        <v>828</v>
      </c>
      <c r="AU49" s="34" t="s">
        <v>460</v>
      </c>
      <c r="AV49" s="35"/>
      <c r="AW49" s="35" t="s">
        <v>568</v>
      </c>
      <c r="AX49" s="25" t="s">
        <v>568</v>
      </c>
      <c r="AY49" s="25" t="s">
        <v>247</v>
      </c>
      <c r="AZ49" s="32" t="s">
        <v>15</v>
      </c>
      <c r="BA49" s="35" t="s">
        <v>434</v>
      </c>
      <c r="BB49" s="32" t="s">
        <v>542</v>
      </c>
      <c r="BC49" s="32"/>
      <c r="BD49" s="34"/>
      <c r="BE49" s="34"/>
      <c r="BF49" s="35"/>
      <c r="BG49" s="25"/>
      <c r="BH49" s="32"/>
      <c r="BI49" s="32" t="s">
        <v>15</v>
      </c>
      <c r="BJ49" s="32" t="s">
        <v>570</v>
      </c>
      <c r="BK49" s="34">
        <v>0.78</v>
      </c>
      <c r="BL49" s="33">
        <v>1.05</v>
      </c>
      <c r="BM49" s="25" t="s">
        <v>828</v>
      </c>
      <c r="BN49" s="25" t="s">
        <v>15</v>
      </c>
      <c r="BO49" s="25" t="s">
        <v>707</v>
      </c>
      <c r="BP49" s="3" t="s">
        <v>182</v>
      </c>
      <c r="BQ49" s="3" t="s">
        <v>182</v>
      </c>
    </row>
    <row r="50" spans="1:70" ht="15" x14ac:dyDescent="0.25">
      <c r="A50" s="25" t="s">
        <v>138</v>
      </c>
      <c r="B50" s="25" t="s">
        <v>162</v>
      </c>
      <c r="C50" s="25" t="s">
        <v>829</v>
      </c>
      <c r="D50" s="25" t="s">
        <v>196</v>
      </c>
      <c r="E50" s="25" t="s">
        <v>15</v>
      </c>
      <c r="F50" s="25" t="s">
        <v>572</v>
      </c>
      <c r="G50" s="25" t="s">
        <v>182</v>
      </c>
      <c r="H50" s="25" t="s">
        <v>8</v>
      </c>
      <c r="I50" s="31" t="s">
        <v>815</v>
      </c>
      <c r="J50" s="32" t="s">
        <v>98</v>
      </c>
      <c r="K50" s="32" t="s">
        <v>480</v>
      </c>
      <c r="L50" s="32" t="s">
        <v>481</v>
      </c>
      <c r="M50" s="32">
        <v>5</v>
      </c>
      <c r="N50" s="32">
        <v>0.4</v>
      </c>
      <c r="O50" s="33">
        <v>0.4</v>
      </c>
      <c r="P50" s="31">
        <v>0.02</v>
      </c>
      <c r="Q50" s="32">
        <v>72101250</v>
      </c>
      <c r="R50" s="32">
        <v>757464819</v>
      </c>
      <c r="S50" s="32">
        <v>46052</v>
      </c>
      <c r="T50" s="32">
        <v>2</v>
      </c>
      <c r="U50" s="32">
        <v>-4.2300000000000004</v>
      </c>
      <c r="V50" s="32">
        <v>4.68</v>
      </c>
      <c r="W50" s="32">
        <v>21.98</v>
      </c>
      <c r="X50" s="32">
        <v>31.53</v>
      </c>
      <c r="Y50" s="33">
        <v>-35.94</v>
      </c>
      <c r="Z50" s="32">
        <v>0.59</v>
      </c>
      <c r="AA50" s="32">
        <v>41.18</v>
      </c>
      <c r="AB50" s="32">
        <v>25.52</v>
      </c>
      <c r="AC50" s="32">
        <v>-4.42</v>
      </c>
      <c r="AD50" s="39">
        <v>46053</v>
      </c>
      <c r="AE50" s="33">
        <v>12.66</v>
      </c>
      <c r="AF50" s="31">
        <v>0.9</v>
      </c>
      <c r="AG50" s="25" t="s">
        <v>830</v>
      </c>
      <c r="AH50" s="34">
        <v>16.7</v>
      </c>
      <c r="AI50" s="33">
        <v>18.760000000000002</v>
      </c>
      <c r="AJ50" s="25" t="s">
        <v>702</v>
      </c>
      <c r="AK50" s="32">
        <v>5</v>
      </c>
      <c r="AL50" s="32" t="s">
        <v>25</v>
      </c>
      <c r="AM50" s="32"/>
      <c r="AN50" s="32">
        <v>42621</v>
      </c>
      <c r="AO50" s="32" t="s">
        <v>294</v>
      </c>
      <c r="AP50" s="25"/>
      <c r="AQ50" s="32"/>
      <c r="AR50" s="25"/>
      <c r="AS50" s="25"/>
      <c r="AT50" s="25"/>
      <c r="AU50" s="34" t="s">
        <v>256</v>
      </c>
      <c r="AV50" s="35"/>
      <c r="AW50" s="35" t="s">
        <v>571</v>
      </c>
      <c r="AX50" s="25" t="s">
        <v>571</v>
      </c>
      <c r="AY50" s="25" t="s">
        <v>247</v>
      </c>
      <c r="AZ50" s="32" t="s">
        <v>15</v>
      </c>
      <c r="BA50" s="35" t="s">
        <v>434</v>
      </c>
      <c r="BB50" s="32" t="s">
        <v>542</v>
      </c>
      <c r="BC50" s="32"/>
      <c r="BD50" s="34"/>
      <c r="BE50" s="34"/>
      <c r="BF50" s="35"/>
      <c r="BG50" s="25"/>
      <c r="BH50" s="32"/>
      <c r="BI50" s="32" t="s">
        <v>15</v>
      </c>
      <c r="BJ50" s="32" t="s">
        <v>573</v>
      </c>
      <c r="BK50" s="34"/>
      <c r="BL50" s="33"/>
      <c r="BM50" s="25"/>
      <c r="BN50" s="25" t="s">
        <v>15</v>
      </c>
      <c r="BO50" s="25" t="s">
        <v>707</v>
      </c>
      <c r="BP50" s="3" t="s">
        <v>182</v>
      </c>
      <c r="BQ50" s="3" t="s">
        <v>182</v>
      </c>
    </row>
    <row r="51" spans="1:70" ht="15" x14ac:dyDescent="0.25">
      <c r="A51" s="25" t="s">
        <v>60</v>
      </c>
      <c r="B51" s="25" t="s">
        <v>574</v>
      </c>
      <c r="C51" s="25" t="s">
        <v>831</v>
      </c>
      <c r="D51" s="25" t="s">
        <v>80</v>
      </c>
      <c r="E51" s="25" t="s">
        <v>15</v>
      </c>
      <c r="F51" s="25" t="s">
        <v>530</v>
      </c>
      <c r="G51" s="25" t="s">
        <v>182</v>
      </c>
      <c r="H51" s="25" t="s">
        <v>8</v>
      </c>
      <c r="I51" s="31" t="s">
        <v>815</v>
      </c>
      <c r="J51" s="32" t="s">
        <v>98</v>
      </c>
      <c r="K51" s="32" t="s">
        <v>424</v>
      </c>
      <c r="L51" s="32" t="s">
        <v>481</v>
      </c>
      <c r="M51" s="32">
        <v>5</v>
      </c>
      <c r="N51" s="32">
        <v>0.35</v>
      </c>
      <c r="O51" s="33">
        <v>0.45</v>
      </c>
      <c r="P51" s="31">
        <v>0.03</v>
      </c>
      <c r="Q51" s="32">
        <v>7596950</v>
      </c>
      <c r="R51" s="32">
        <v>149643961</v>
      </c>
      <c r="S51" s="32">
        <v>46052</v>
      </c>
      <c r="T51" s="32">
        <v>3</v>
      </c>
      <c r="U51" s="32">
        <v>-2.0299999999999998</v>
      </c>
      <c r="V51" s="32">
        <v>18.45</v>
      </c>
      <c r="W51" s="32">
        <v>25.02</v>
      </c>
      <c r="X51" s="32">
        <v>35.53</v>
      </c>
      <c r="Y51" s="33">
        <v>-38.31</v>
      </c>
      <c r="Z51" s="32">
        <v>3.2</v>
      </c>
      <c r="AA51" s="32"/>
      <c r="AB51" s="32"/>
      <c r="AC51" s="32"/>
      <c r="AD51" s="39">
        <v>46053</v>
      </c>
      <c r="AE51" s="33"/>
      <c r="AF51" s="31"/>
      <c r="AG51" s="25" t="s">
        <v>832</v>
      </c>
      <c r="AH51" s="34">
        <v>15.65</v>
      </c>
      <c r="AI51" s="33">
        <v>18.61</v>
      </c>
      <c r="AJ51" s="25" t="s">
        <v>642</v>
      </c>
      <c r="AK51" s="32">
        <v>5</v>
      </c>
      <c r="AL51" s="32" t="s">
        <v>25</v>
      </c>
      <c r="AM51" s="32"/>
      <c r="AN51" s="32">
        <v>45457</v>
      </c>
      <c r="AO51" s="32" t="s">
        <v>833</v>
      </c>
      <c r="AP51" s="25"/>
      <c r="AQ51" s="32"/>
      <c r="AR51" s="25"/>
      <c r="AS51" s="25"/>
      <c r="AT51" s="25"/>
      <c r="AU51" s="34" t="s">
        <v>575</v>
      </c>
      <c r="AV51" s="35"/>
      <c r="AW51" s="35" t="s">
        <v>571</v>
      </c>
      <c r="AX51" s="25" t="s">
        <v>571</v>
      </c>
      <c r="AY51" s="25" t="s">
        <v>247</v>
      </c>
      <c r="AZ51" s="32" t="s">
        <v>15</v>
      </c>
      <c r="BA51" s="35"/>
      <c r="BB51" s="32" t="s">
        <v>427</v>
      </c>
      <c r="BC51" s="32"/>
      <c r="BD51" s="34"/>
      <c r="BE51" s="34"/>
      <c r="BF51" s="35"/>
      <c r="BG51" s="25"/>
      <c r="BH51" s="32"/>
      <c r="BI51" s="32" t="s">
        <v>15</v>
      </c>
      <c r="BJ51" s="32" t="s">
        <v>576</v>
      </c>
      <c r="BK51" s="34"/>
      <c r="BL51" s="33"/>
      <c r="BM51" s="25"/>
      <c r="BN51" s="25" t="s">
        <v>15</v>
      </c>
      <c r="BO51" s="25" t="s">
        <v>643</v>
      </c>
      <c r="BP51" s="3" t="s">
        <v>182</v>
      </c>
      <c r="BQ51" s="3" t="s">
        <v>182</v>
      </c>
    </row>
    <row r="52" spans="1:70" ht="15" x14ac:dyDescent="0.25">
      <c r="A52" s="25" t="s">
        <v>67</v>
      </c>
      <c r="B52" s="25" t="s">
        <v>834</v>
      </c>
      <c r="C52" s="25" t="s">
        <v>834</v>
      </c>
      <c r="D52" s="25" t="s">
        <v>83</v>
      </c>
      <c r="E52" s="25" t="s">
        <v>15</v>
      </c>
      <c r="F52" s="25" t="s">
        <v>580</v>
      </c>
      <c r="G52" s="25" t="s">
        <v>12</v>
      </c>
      <c r="H52" s="25" t="s">
        <v>8</v>
      </c>
      <c r="I52" s="31" t="s">
        <v>835</v>
      </c>
      <c r="J52" s="32" t="s">
        <v>103</v>
      </c>
      <c r="K52" s="32" t="s">
        <v>424</v>
      </c>
      <c r="L52" s="32" t="s">
        <v>425</v>
      </c>
      <c r="M52" s="32">
        <v>4</v>
      </c>
      <c r="N52" s="32">
        <v>0.6</v>
      </c>
      <c r="O52" s="33">
        <v>0.6</v>
      </c>
      <c r="P52" s="31">
        <v>0.03</v>
      </c>
      <c r="Q52" s="32">
        <v>22453153</v>
      </c>
      <c r="R52" s="32">
        <v>1650057355</v>
      </c>
      <c r="S52" s="32">
        <v>46052</v>
      </c>
      <c r="T52" s="32">
        <v>3</v>
      </c>
      <c r="U52" s="32">
        <v>3.36</v>
      </c>
      <c r="V52" s="32">
        <v>-0.72</v>
      </c>
      <c r="W52" s="32">
        <v>11.69</v>
      </c>
      <c r="X52" s="32">
        <v>18.12</v>
      </c>
      <c r="Y52" s="33">
        <v>-17.34</v>
      </c>
      <c r="Z52" s="32">
        <v>32.49</v>
      </c>
      <c r="AA52" s="32">
        <v>6.6</v>
      </c>
      <c r="AB52" s="32">
        <v>36.01</v>
      </c>
      <c r="AC52" s="32">
        <v>-14.44</v>
      </c>
      <c r="AD52" s="39">
        <v>46053</v>
      </c>
      <c r="AE52" s="33">
        <v>9.39</v>
      </c>
      <c r="AF52" s="31">
        <v>8.14</v>
      </c>
      <c r="AG52" s="25" t="s">
        <v>836</v>
      </c>
      <c r="AH52" s="34">
        <v>11.33</v>
      </c>
      <c r="AI52" s="33">
        <v>15.04</v>
      </c>
      <c r="AJ52" s="25" t="s">
        <v>707</v>
      </c>
      <c r="AK52" s="32">
        <v>4</v>
      </c>
      <c r="AL52" s="32" t="s">
        <v>25</v>
      </c>
      <c r="AM52" s="32"/>
      <c r="AN52" s="32">
        <v>39365</v>
      </c>
      <c r="AO52" s="32" t="s">
        <v>267</v>
      </c>
      <c r="AP52" s="25"/>
      <c r="AQ52" s="32"/>
      <c r="AR52" s="25"/>
      <c r="AS52" s="25"/>
      <c r="AT52" s="25"/>
      <c r="AU52" s="34" t="s">
        <v>577</v>
      </c>
      <c r="AV52" s="35">
        <v>91.63</v>
      </c>
      <c r="AW52" s="35" t="s">
        <v>578</v>
      </c>
      <c r="AX52" s="25" t="s">
        <v>579</v>
      </c>
      <c r="AY52" s="25" t="s">
        <v>255</v>
      </c>
      <c r="AZ52" s="32" t="s">
        <v>15</v>
      </c>
      <c r="BA52" s="35" t="s">
        <v>535</v>
      </c>
      <c r="BB52" s="32" t="s">
        <v>427</v>
      </c>
      <c r="BC52" s="32"/>
      <c r="BD52" s="34"/>
      <c r="BE52" s="34"/>
      <c r="BF52" s="35"/>
      <c r="BG52" s="25"/>
      <c r="BH52" s="32"/>
      <c r="BI52" s="32"/>
      <c r="BJ52" s="32" t="s">
        <v>581</v>
      </c>
      <c r="BK52" s="34"/>
      <c r="BL52" s="33"/>
      <c r="BM52" s="25"/>
      <c r="BN52" s="25" t="s">
        <v>15</v>
      </c>
      <c r="BO52" s="25" t="s">
        <v>643</v>
      </c>
      <c r="BP52" s="3" t="s">
        <v>12</v>
      </c>
      <c r="BQ52" s="3" t="s">
        <v>12</v>
      </c>
    </row>
    <row r="53" spans="1:70" ht="15" x14ac:dyDescent="0.25">
      <c r="A53" s="25" t="s">
        <v>69</v>
      </c>
      <c r="B53" s="25" t="s">
        <v>582</v>
      </c>
      <c r="C53" s="25" t="s">
        <v>837</v>
      </c>
      <c r="D53" s="25" t="s">
        <v>83</v>
      </c>
      <c r="E53" s="25" t="s">
        <v>15</v>
      </c>
      <c r="F53" s="25" t="s">
        <v>586</v>
      </c>
      <c r="G53" s="25" t="s">
        <v>12</v>
      </c>
      <c r="H53" s="25" t="s">
        <v>8</v>
      </c>
      <c r="I53" s="31" t="s">
        <v>784</v>
      </c>
      <c r="J53" s="32" t="s">
        <v>104</v>
      </c>
      <c r="K53" s="32" t="s">
        <v>424</v>
      </c>
      <c r="L53" s="32" t="s">
        <v>425</v>
      </c>
      <c r="M53" s="32">
        <v>5</v>
      </c>
      <c r="N53" s="32">
        <v>0.6</v>
      </c>
      <c r="O53" s="33">
        <v>0.6</v>
      </c>
      <c r="P53" s="31">
        <v>0.06</v>
      </c>
      <c r="Q53" s="32">
        <v>20604136</v>
      </c>
      <c r="R53" s="32">
        <v>805315880</v>
      </c>
      <c r="S53" s="32">
        <v>46052</v>
      </c>
      <c r="T53" s="32">
        <v>3</v>
      </c>
      <c r="U53" s="32">
        <v>8.39</v>
      </c>
      <c r="V53" s="32">
        <v>28.63</v>
      </c>
      <c r="W53" s="32">
        <v>-6.85</v>
      </c>
      <c r="X53" s="32">
        <v>-21.73</v>
      </c>
      <c r="Y53" s="33">
        <v>-13.17</v>
      </c>
      <c r="Z53" s="32">
        <v>1.1299999999999999</v>
      </c>
      <c r="AA53" s="32">
        <v>47.76</v>
      </c>
      <c r="AB53" s="32">
        <v>47.48</v>
      </c>
      <c r="AC53" s="32">
        <v>-7.67</v>
      </c>
      <c r="AD53" s="39">
        <v>46053</v>
      </c>
      <c r="AE53" s="33">
        <v>-1.33</v>
      </c>
      <c r="AF53" s="31">
        <v>-2.9</v>
      </c>
      <c r="AG53" s="25" t="s">
        <v>838</v>
      </c>
      <c r="AH53" s="34">
        <v>21.09</v>
      </c>
      <c r="AI53" s="33">
        <v>22.79</v>
      </c>
      <c r="AJ53" s="25" t="s">
        <v>707</v>
      </c>
      <c r="AK53" s="32">
        <v>5</v>
      </c>
      <c r="AL53" s="32" t="s">
        <v>25</v>
      </c>
      <c r="AM53" s="32"/>
      <c r="AN53" s="32">
        <v>39365</v>
      </c>
      <c r="AO53" s="32" t="s">
        <v>283</v>
      </c>
      <c r="AP53" s="25"/>
      <c r="AQ53" s="32"/>
      <c r="AR53" s="25"/>
      <c r="AS53" s="25"/>
      <c r="AT53" s="25"/>
      <c r="AU53" s="34" t="s">
        <v>583</v>
      </c>
      <c r="AV53" s="35">
        <v>84.72</v>
      </c>
      <c r="AW53" s="35" t="s">
        <v>584</v>
      </c>
      <c r="AX53" s="25" t="s">
        <v>585</v>
      </c>
      <c r="AY53" s="25" t="s">
        <v>249</v>
      </c>
      <c r="AZ53" s="32" t="s">
        <v>15</v>
      </c>
      <c r="BA53" s="35" t="s">
        <v>434</v>
      </c>
      <c r="BB53" s="32" t="s">
        <v>445</v>
      </c>
      <c r="BC53" s="32"/>
      <c r="BD53" s="34"/>
      <c r="BE53" s="34"/>
      <c r="BF53" s="35"/>
      <c r="BG53" s="25"/>
      <c r="BH53" s="32"/>
      <c r="BI53" s="32"/>
      <c r="BJ53" s="32" t="s">
        <v>587</v>
      </c>
      <c r="BK53" s="34"/>
      <c r="BL53" s="33"/>
      <c r="BM53" s="25"/>
      <c r="BN53" s="25" t="s">
        <v>15</v>
      </c>
      <c r="BO53" s="25" t="s">
        <v>643</v>
      </c>
      <c r="BP53" s="3" t="s">
        <v>12</v>
      </c>
      <c r="BQ53" s="3" t="s">
        <v>12</v>
      </c>
      <c r="BR53" s="3" t="s">
        <v>588</v>
      </c>
    </row>
    <row r="54" spans="1:70" ht="15" x14ac:dyDescent="0.25">
      <c r="A54" s="25" t="s">
        <v>68</v>
      </c>
      <c r="B54" s="25" t="s">
        <v>589</v>
      </c>
      <c r="C54" s="25" t="s">
        <v>839</v>
      </c>
      <c r="D54" s="25" t="s">
        <v>83</v>
      </c>
      <c r="E54" s="25" t="s">
        <v>15</v>
      </c>
      <c r="F54" s="25" t="s">
        <v>591</v>
      </c>
      <c r="G54" s="25" t="s">
        <v>12</v>
      </c>
      <c r="H54" s="25" t="s">
        <v>6</v>
      </c>
      <c r="I54" s="31" t="s">
        <v>835</v>
      </c>
      <c r="J54" s="32" t="s">
        <v>187</v>
      </c>
      <c r="K54" s="32" t="s">
        <v>424</v>
      </c>
      <c r="L54" s="32" t="s">
        <v>425</v>
      </c>
      <c r="M54" s="32">
        <v>5</v>
      </c>
      <c r="N54" s="32">
        <v>0.25</v>
      </c>
      <c r="O54" s="33">
        <v>0.45</v>
      </c>
      <c r="P54" s="31">
        <v>0.08</v>
      </c>
      <c r="Q54" s="32">
        <v>421696</v>
      </c>
      <c r="R54" s="32">
        <v>279759620</v>
      </c>
      <c r="S54" s="32">
        <v>46052</v>
      </c>
      <c r="T54" s="32"/>
      <c r="U54" s="32">
        <v>11.62</v>
      </c>
      <c r="V54" s="32">
        <v>36.44</v>
      </c>
      <c r="W54" s="32">
        <v>16.010000000000002</v>
      </c>
      <c r="X54" s="32">
        <v>12.81</v>
      </c>
      <c r="Y54" s="33">
        <v>36.090000000000003</v>
      </c>
      <c r="Z54" s="32">
        <v>35.229999999999997</v>
      </c>
      <c r="AA54" s="32">
        <v>-31.65</v>
      </c>
      <c r="AB54" s="32">
        <v>9.35</v>
      </c>
      <c r="AC54" s="32">
        <v>-0.18</v>
      </c>
      <c r="AD54" s="39">
        <v>46053</v>
      </c>
      <c r="AE54" s="33">
        <v>25.66</v>
      </c>
      <c r="AF54" s="31">
        <v>29.18</v>
      </c>
      <c r="AG54" s="25" t="s">
        <v>840</v>
      </c>
      <c r="AH54" s="34">
        <v>17.04</v>
      </c>
      <c r="AI54" s="33">
        <v>19.149999999999999</v>
      </c>
      <c r="AJ54" s="25" t="s">
        <v>841</v>
      </c>
      <c r="AK54" s="32">
        <v>5</v>
      </c>
      <c r="AL54" s="32" t="s">
        <v>25</v>
      </c>
      <c r="AM54" s="32"/>
      <c r="AN54" s="32">
        <v>40449</v>
      </c>
      <c r="AO54" s="32" t="s">
        <v>842</v>
      </c>
      <c r="AP54" s="25"/>
      <c r="AQ54" s="32"/>
      <c r="AR54" s="25"/>
      <c r="AS54" s="25"/>
      <c r="AT54" s="25"/>
      <c r="AU54" s="34" t="s">
        <v>843</v>
      </c>
      <c r="AV54" s="35">
        <v>54.84</v>
      </c>
      <c r="AW54" s="35" t="s">
        <v>584</v>
      </c>
      <c r="AX54" s="25" t="s">
        <v>590</v>
      </c>
      <c r="AY54" s="25" t="s">
        <v>247</v>
      </c>
      <c r="AZ54" s="32" t="s">
        <v>15</v>
      </c>
      <c r="BA54" s="35"/>
      <c r="BB54" s="32"/>
      <c r="BC54" s="32"/>
      <c r="BD54" s="34"/>
      <c r="BE54" s="34"/>
      <c r="BF54" s="35"/>
      <c r="BG54" s="25"/>
      <c r="BH54" s="32"/>
      <c r="BI54" s="32"/>
      <c r="BJ54" s="32" t="s">
        <v>592</v>
      </c>
      <c r="BK54" s="34"/>
      <c r="BL54" s="33"/>
      <c r="BM54" s="25"/>
      <c r="BN54" s="25" t="s">
        <v>15</v>
      </c>
      <c r="BO54" s="25" t="s">
        <v>643</v>
      </c>
      <c r="BP54" s="3" t="s">
        <v>12</v>
      </c>
      <c r="BQ54" s="3" t="s">
        <v>12</v>
      </c>
    </row>
    <row r="55" spans="1:70" ht="15" x14ac:dyDescent="0.25">
      <c r="A55" s="25" t="s">
        <v>116</v>
      </c>
      <c r="B55" s="25" t="s">
        <v>593</v>
      </c>
      <c r="C55" s="25" t="s">
        <v>844</v>
      </c>
      <c r="D55" s="25" t="s">
        <v>80</v>
      </c>
      <c r="E55" s="25" t="s">
        <v>15</v>
      </c>
      <c r="F55" s="25" t="s">
        <v>595</v>
      </c>
      <c r="G55" s="25" t="s">
        <v>12</v>
      </c>
      <c r="H55" s="25" t="s">
        <v>8</v>
      </c>
      <c r="I55" s="31" t="s">
        <v>815</v>
      </c>
      <c r="J55" s="32" t="s">
        <v>98</v>
      </c>
      <c r="K55" s="32" t="s">
        <v>424</v>
      </c>
      <c r="L55" s="32" t="s">
        <v>425</v>
      </c>
      <c r="M55" s="32">
        <v>5</v>
      </c>
      <c r="N55" s="32">
        <v>0.35</v>
      </c>
      <c r="O55" s="33">
        <v>0.4</v>
      </c>
      <c r="P55" s="31">
        <v>0.04</v>
      </c>
      <c r="Q55" s="32">
        <v>8840107</v>
      </c>
      <c r="R55" s="32">
        <v>966282720</v>
      </c>
      <c r="S55" s="32">
        <v>46052</v>
      </c>
      <c r="T55" s="32">
        <v>3</v>
      </c>
      <c r="U55" s="32">
        <v>-2.48</v>
      </c>
      <c r="V55" s="32">
        <v>5.0199999999999996</v>
      </c>
      <c r="W55" s="32">
        <v>21.63</v>
      </c>
      <c r="X55" s="32">
        <v>25.7</v>
      </c>
      <c r="Y55" s="33">
        <v>-20.63</v>
      </c>
      <c r="Z55" s="32">
        <v>30.24</v>
      </c>
      <c r="AA55" s="32">
        <v>18.8</v>
      </c>
      <c r="AB55" s="32">
        <v>31.74</v>
      </c>
      <c r="AC55" s="32"/>
      <c r="AD55" s="39">
        <v>46053</v>
      </c>
      <c r="AE55" s="33">
        <v>13.39</v>
      </c>
      <c r="AF55" s="31">
        <v>9.56</v>
      </c>
      <c r="AG55" s="25" t="s">
        <v>845</v>
      </c>
      <c r="AH55" s="34">
        <v>17.54</v>
      </c>
      <c r="AI55" s="33">
        <v>17.88</v>
      </c>
      <c r="AJ55" s="25" t="s">
        <v>642</v>
      </c>
      <c r="AK55" s="32">
        <v>5</v>
      </c>
      <c r="AL55" s="32" t="s">
        <v>25</v>
      </c>
      <c r="AM55" s="32"/>
      <c r="AN55" s="32">
        <v>43347</v>
      </c>
      <c r="AO55" s="32" t="s">
        <v>284</v>
      </c>
      <c r="AP55" s="25"/>
      <c r="AQ55" s="32"/>
      <c r="AR55" s="25"/>
      <c r="AS55" s="25"/>
      <c r="AT55" s="25"/>
      <c r="AU55" s="34" t="s">
        <v>575</v>
      </c>
      <c r="AV55" s="35">
        <v>86.5</v>
      </c>
      <c r="AW55" s="35" t="s">
        <v>594</v>
      </c>
      <c r="AX55" s="25" t="s">
        <v>594</v>
      </c>
      <c r="AY55" s="25" t="s">
        <v>247</v>
      </c>
      <c r="AZ55" s="32" t="s">
        <v>15</v>
      </c>
      <c r="BA55" s="35" t="s">
        <v>434</v>
      </c>
      <c r="BB55" s="32" t="s">
        <v>445</v>
      </c>
      <c r="BC55" s="32"/>
      <c r="BD55" s="34"/>
      <c r="BE55" s="34"/>
      <c r="BF55" s="35"/>
      <c r="BG55" s="25"/>
      <c r="BH55" s="32"/>
      <c r="BI55" s="32" t="s">
        <v>15</v>
      </c>
      <c r="BJ55" s="32" t="s">
        <v>596</v>
      </c>
      <c r="BK55" s="34"/>
      <c r="BL55" s="33"/>
      <c r="BM55" s="25"/>
      <c r="BN55" s="25" t="s">
        <v>15</v>
      </c>
      <c r="BO55" s="25" t="s">
        <v>643</v>
      </c>
      <c r="BP55" s="3" t="s">
        <v>12</v>
      </c>
      <c r="BQ55" s="3" t="s">
        <v>12</v>
      </c>
    </row>
    <row r="56" spans="1:70" ht="15" x14ac:dyDescent="0.25">
      <c r="A56" s="25" t="s">
        <v>139</v>
      </c>
      <c r="B56" s="25" t="s">
        <v>163</v>
      </c>
      <c r="C56" s="25" t="s">
        <v>846</v>
      </c>
      <c r="D56" s="25" t="s">
        <v>196</v>
      </c>
      <c r="E56" s="25" t="s">
        <v>15</v>
      </c>
      <c r="F56" s="25" t="s">
        <v>572</v>
      </c>
      <c r="G56" s="25" t="s">
        <v>182</v>
      </c>
      <c r="H56" s="25" t="s">
        <v>8</v>
      </c>
      <c r="I56" s="31" t="s">
        <v>808</v>
      </c>
      <c r="J56" s="32" t="s">
        <v>101</v>
      </c>
      <c r="K56" s="32" t="s">
        <v>480</v>
      </c>
      <c r="L56" s="32" t="s">
        <v>481</v>
      </c>
      <c r="M56" s="32">
        <v>5</v>
      </c>
      <c r="N56" s="32">
        <v>0.4</v>
      </c>
      <c r="O56" s="33">
        <v>0.4</v>
      </c>
      <c r="P56" s="31">
        <v>0.03</v>
      </c>
      <c r="Q56" s="32">
        <v>117513200</v>
      </c>
      <c r="R56" s="32">
        <v>1094959723</v>
      </c>
      <c r="S56" s="32">
        <v>46052</v>
      </c>
      <c r="T56" s="32">
        <v>2</v>
      </c>
      <c r="U56" s="32">
        <v>3.08</v>
      </c>
      <c r="V56" s="32">
        <v>18.54</v>
      </c>
      <c r="W56" s="32">
        <v>1.43</v>
      </c>
      <c r="X56" s="32">
        <v>2.0699999999999998</v>
      </c>
      <c r="Y56" s="33">
        <v>-23.63</v>
      </c>
      <c r="Z56" s="32">
        <v>-6.04</v>
      </c>
      <c r="AA56" s="32">
        <v>52.12</v>
      </c>
      <c r="AB56" s="32">
        <v>12.72</v>
      </c>
      <c r="AC56" s="32">
        <v>-2.31</v>
      </c>
      <c r="AD56" s="39">
        <v>46053</v>
      </c>
      <c r="AE56" s="33">
        <v>6.95</v>
      </c>
      <c r="AF56" s="31">
        <v>-2.4900000000000002</v>
      </c>
      <c r="AG56" s="25" t="s">
        <v>847</v>
      </c>
      <c r="AH56" s="34">
        <v>14.93</v>
      </c>
      <c r="AI56" s="33">
        <v>16.239999999999998</v>
      </c>
      <c r="AJ56" s="25" t="s">
        <v>848</v>
      </c>
      <c r="AK56" s="32">
        <v>4</v>
      </c>
      <c r="AL56" s="32" t="s">
        <v>25</v>
      </c>
      <c r="AM56" s="32"/>
      <c r="AN56" s="32">
        <v>42621</v>
      </c>
      <c r="AO56" s="32" t="s">
        <v>295</v>
      </c>
      <c r="AP56" s="25"/>
      <c r="AQ56" s="32"/>
      <c r="AR56" s="25"/>
      <c r="AS56" s="25"/>
      <c r="AT56" s="25"/>
      <c r="AU56" s="34" t="s">
        <v>849</v>
      </c>
      <c r="AV56" s="35"/>
      <c r="AW56" s="35" t="s">
        <v>229</v>
      </c>
      <c r="AX56" s="25" t="s">
        <v>850</v>
      </c>
      <c r="AY56" s="25" t="s">
        <v>247</v>
      </c>
      <c r="AZ56" s="32" t="s">
        <v>15</v>
      </c>
      <c r="BA56" s="35" t="s">
        <v>434</v>
      </c>
      <c r="BB56" s="32" t="s">
        <v>542</v>
      </c>
      <c r="BC56" s="32"/>
      <c r="BD56" s="34"/>
      <c r="BE56" s="34"/>
      <c r="BF56" s="35"/>
      <c r="BG56" s="25"/>
      <c r="BH56" s="32"/>
      <c r="BI56" s="32" t="s">
        <v>15</v>
      </c>
      <c r="BJ56" s="32" t="s">
        <v>597</v>
      </c>
      <c r="BK56" s="34"/>
      <c r="BL56" s="33"/>
      <c r="BM56" s="25"/>
      <c r="BN56" s="25" t="s">
        <v>15</v>
      </c>
      <c r="BO56" s="25" t="s">
        <v>707</v>
      </c>
      <c r="BP56" s="3" t="s">
        <v>182</v>
      </c>
      <c r="BQ56" s="3" t="s">
        <v>182</v>
      </c>
    </row>
    <row r="57" spans="1:70" ht="15" x14ac:dyDescent="0.25">
      <c r="A57" s="25" t="s">
        <v>142</v>
      </c>
      <c r="B57" s="25" t="s">
        <v>166</v>
      </c>
      <c r="C57" s="25" t="s">
        <v>851</v>
      </c>
      <c r="D57" s="25" t="s">
        <v>195</v>
      </c>
      <c r="E57" s="25" t="s">
        <v>15</v>
      </c>
      <c r="F57" s="25" t="s">
        <v>598</v>
      </c>
      <c r="G57" s="25" t="s">
        <v>12</v>
      </c>
      <c r="H57" s="25" t="s">
        <v>181</v>
      </c>
      <c r="I57" s="31" t="s">
        <v>835</v>
      </c>
      <c r="J57" s="32" t="s">
        <v>187</v>
      </c>
      <c r="K57" s="32" t="s">
        <v>424</v>
      </c>
      <c r="L57" s="32" t="s">
        <v>425</v>
      </c>
      <c r="M57" s="32">
        <v>4</v>
      </c>
      <c r="N57" s="32">
        <v>0.18</v>
      </c>
      <c r="O57" s="33">
        <v>0.31</v>
      </c>
      <c r="P57" s="31">
        <v>0.05</v>
      </c>
      <c r="Q57" s="32">
        <v>5927097</v>
      </c>
      <c r="R57" s="32">
        <v>106799171</v>
      </c>
      <c r="S57" s="32">
        <v>46051</v>
      </c>
      <c r="T57" s="32"/>
      <c r="U57" s="32">
        <v>4.12</v>
      </c>
      <c r="V57" s="32">
        <v>2.0699999999999998</v>
      </c>
      <c r="W57" s="32">
        <v>10.37</v>
      </c>
      <c r="X57" s="32">
        <v>9.6300000000000008</v>
      </c>
      <c r="Y57" s="33">
        <v>-9.77</v>
      </c>
      <c r="Z57" s="32">
        <v>26.62</v>
      </c>
      <c r="AA57" s="32"/>
      <c r="AB57" s="32"/>
      <c r="AC57" s="32"/>
      <c r="AD57" s="39">
        <v>46053</v>
      </c>
      <c r="AE57" s="33">
        <v>8.11</v>
      </c>
      <c r="AF57" s="31">
        <v>7.92</v>
      </c>
      <c r="AG57" s="25" t="s">
        <v>852</v>
      </c>
      <c r="AH57" s="34">
        <v>9.7899999999999991</v>
      </c>
      <c r="AI57" s="33">
        <v>14.1</v>
      </c>
      <c r="AJ57" s="25" t="s">
        <v>853</v>
      </c>
      <c r="AK57" s="32">
        <v>4</v>
      </c>
      <c r="AL57" s="32" t="s">
        <v>25</v>
      </c>
      <c r="AM57" s="32"/>
      <c r="AN57" s="32">
        <v>44088</v>
      </c>
      <c r="AO57" s="32" t="s">
        <v>307</v>
      </c>
      <c r="AP57" s="25"/>
      <c r="AQ57" s="32"/>
      <c r="AR57" s="25"/>
      <c r="AS57" s="25"/>
      <c r="AT57" s="25"/>
      <c r="AU57" s="34" t="s">
        <v>854</v>
      </c>
      <c r="AV57" s="35"/>
      <c r="AW57" s="35" t="s">
        <v>578</v>
      </c>
      <c r="AX57" s="25" t="s">
        <v>855</v>
      </c>
      <c r="AY57" s="25" t="s">
        <v>247</v>
      </c>
      <c r="AZ57" s="32" t="s">
        <v>15</v>
      </c>
      <c r="BA57" s="35" t="s">
        <v>434</v>
      </c>
      <c r="BB57" s="32" t="s">
        <v>427</v>
      </c>
      <c r="BC57" s="32"/>
      <c r="BD57" s="34"/>
      <c r="BE57" s="34"/>
      <c r="BF57" s="35"/>
      <c r="BG57" s="25"/>
      <c r="BH57" s="32"/>
      <c r="BI57" s="32"/>
      <c r="BJ57" s="32" t="s">
        <v>599</v>
      </c>
      <c r="BK57" s="34"/>
      <c r="BL57" s="33"/>
      <c r="BM57" s="25"/>
      <c r="BN57" s="25" t="s">
        <v>15</v>
      </c>
      <c r="BO57" s="25" t="s">
        <v>699</v>
      </c>
      <c r="BP57" s="3" t="s">
        <v>12</v>
      </c>
      <c r="BQ57" s="3" t="s">
        <v>12</v>
      </c>
    </row>
    <row r="58" spans="1:70" ht="15" x14ac:dyDescent="0.25">
      <c r="A58" s="25" t="s">
        <v>66</v>
      </c>
      <c r="B58" s="25" t="s">
        <v>600</v>
      </c>
      <c r="C58" s="25" t="s">
        <v>856</v>
      </c>
      <c r="D58" s="25" t="s">
        <v>80</v>
      </c>
      <c r="E58" s="25" t="s">
        <v>15</v>
      </c>
      <c r="F58" s="25" t="s">
        <v>478</v>
      </c>
      <c r="G58" s="25" t="s">
        <v>12</v>
      </c>
      <c r="H58" s="25" t="s">
        <v>8</v>
      </c>
      <c r="I58" s="31" t="s">
        <v>815</v>
      </c>
      <c r="J58" s="32" t="s">
        <v>98</v>
      </c>
      <c r="K58" s="32" t="s">
        <v>424</v>
      </c>
      <c r="L58" s="32" t="s">
        <v>425</v>
      </c>
      <c r="M58" s="32">
        <v>4</v>
      </c>
      <c r="N58" s="32">
        <v>0.35</v>
      </c>
      <c r="O58" s="33">
        <v>0.45</v>
      </c>
      <c r="P58" s="31">
        <v>0.06</v>
      </c>
      <c r="Q58" s="32">
        <v>1018782</v>
      </c>
      <c r="R58" s="32">
        <v>69150481</v>
      </c>
      <c r="S58" s="32">
        <v>46052</v>
      </c>
      <c r="T58" s="32">
        <v>2</v>
      </c>
      <c r="U58" s="32">
        <v>1.56</v>
      </c>
      <c r="V58" s="32">
        <v>7.87</v>
      </c>
      <c r="W58" s="32">
        <v>17.11</v>
      </c>
      <c r="X58" s="32">
        <v>0.83</v>
      </c>
      <c r="Y58" s="33">
        <v>-18.46</v>
      </c>
      <c r="Z58" s="32">
        <v>8.3800000000000008</v>
      </c>
      <c r="AA58" s="32">
        <v>10.1</v>
      </c>
      <c r="AB58" s="32"/>
      <c r="AC58" s="32"/>
      <c r="AD58" s="39">
        <v>46053</v>
      </c>
      <c r="AE58" s="33">
        <v>6.61</v>
      </c>
      <c r="AF58" s="31">
        <v>2.04</v>
      </c>
      <c r="AG58" s="25" t="s">
        <v>857</v>
      </c>
      <c r="AH58" s="34">
        <v>13.83</v>
      </c>
      <c r="AI58" s="33">
        <v>13.71</v>
      </c>
      <c r="AJ58" s="25" t="s">
        <v>642</v>
      </c>
      <c r="AK58" s="32">
        <v>4</v>
      </c>
      <c r="AL58" s="32" t="s">
        <v>25</v>
      </c>
      <c r="AM58" s="32"/>
      <c r="AN58" s="32">
        <v>43739</v>
      </c>
      <c r="AO58" s="32" t="s">
        <v>296</v>
      </c>
      <c r="AP58" s="25"/>
      <c r="AQ58" s="32"/>
      <c r="AR58" s="25"/>
      <c r="AS58" s="25"/>
      <c r="AT58" s="25"/>
      <c r="AU58" s="34" t="s">
        <v>737</v>
      </c>
      <c r="AV58" s="35">
        <v>81.09</v>
      </c>
      <c r="AW58" s="35" t="s">
        <v>858</v>
      </c>
      <c r="AX58" s="25" t="s">
        <v>859</v>
      </c>
      <c r="AY58" s="25" t="s">
        <v>247</v>
      </c>
      <c r="AZ58" s="32" t="s">
        <v>15</v>
      </c>
      <c r="BA58" s="35" t="s">
        <v>434</v>
      </c>
      <c r="BB58" s="32" t="s">
        <v>434</v>
      </c>
      <c r="BC58" s="32"/>
      <c r="BD58" s="34"/>
      <c r="BE58" s="34"/>
      <c r="BF58" s="35"/>
      <c r="BG58" s="25"/>
      <c r="BH58" s="32"/>
      <c r="BI58" s="32" t="s">
        <v>15</v>
      </c>
      <c r="BJ58" s="32" t="s">
        <v>601</v>
      </c>
      <c r="BK58" s="34"/>
      <c r="BL58" s="33"/>
      <c r="BM58" s="25"/>
      <c r="BN58" s="25" t="s">
        <v>15</v>
      </c>
      <c r="BO58" s="25" t="s">
        <v>643</v>
      </c>
      <c r="BP58" s="3" t="s">
        <v>12</v>
      </c>
      <c r="BQ58" s="3" t="s">
        <v>12</v>
      </c>
    </row>
    <row r="59" spans="1:70" ht="15" x14ac:dyDescent="0.25">
      <c r="A59" s="25" t="s">
        <v>77</v>
      </c>
      <c r="B59" s="25" t="s">
        <v>78</v>
      </c>
      <c r="C59" s="25" t="s">
        <v>860</v>
      </c>
      <c r="D59" s="25" t="s">
        <v>106</v>
      </c>
      <c r="E59" s="25" t="s">
        <v>15</v>
      </c>
      <c r="F59" s="25" t="s">
        <v>605</v>
      </c>
      <c r="G59" s="25" t="s">
        <v>12</v>
      </c>
      <c r="H59" s="25" t="s">
        <v>8</v>
      </c>
      <c r="I59" s="31" t="s">
        <v>861</v>
      </c>
      <c r="J59" s="32" t="s">
        <v>108</v>
      </c>
      <c r="K59" s="32" t="s">
        <v>602</v>
      </c>
      <c r="L59" s="32" t="s">
        <v>603</v>
      </c>
      <c r="M59" s="32">
        <v>3</v>
      </c>
      <c r="N59" s="32">
        <v>0.25</v>
      </c>
      <c r="O59" s="33">
        <v>0.25</v>
      </c>
      <c r="P59" s="31">
        <v>0.05</v>
      </c>
      <c r="Q59" s="32">
        <v>22743279</v>
      </c>
      <c r="R59" s="32">
        <v>969844354</v>
      </c>
      <c r="S59" s="32">
        <v>46052</v>
      </c>
      <c r="T59" s="32">
        <v>5</v>
      </c>
      <c r="U59" s="32">
        <v>0.48</v>
      </c>
      <c r="V59" s="32">
        <v>7.14</v>
      </c>
      <c r="W59" s="32">
        <v>19.87</v>
      </c>
      <c r="X59" s="32">
        <v>15.09</v>
      </c>
      <c r="Y59" s="33">
        <v>-13</v>
      </c>
      <c r="Z59" s="32">
        <v>20.73</v>
      </c>
      <c r="AA59" s="32"/>
      <c r="AB59" s="32"/>
      <c r="AC59" s="32"/>
      <c r="AD59" s="39">
        <v>46053</v>
      </c>
      <c r="AE59" s="33">
        <v>12.73</v>
      </c>
      <c r="AF59" s="31">
        <v>9.16</v>
      </c>
      <c r="AG59" s="25" t="s">
        <v>862</v>
      </c>
      <c r="AH59" s="34">
        <v>8.31</v>
      </c>
      <c r="AI59" s="33">
        <v>10.39</v>
      </c>
      <c r="AJ59" s="25" t="s">
        <v>863</v>
      </c>
      <c r="AK59" s="32">
        <v>3</v>
      </c>
      <c r="AL59" s="32" t="s">
        <v>26</v>
      </c>
      <c r="AM59" s="32"/>
      <c r="AN59" s="32">
        <v>44173</v>
      </c>
      <c r="AO59" s="32" t="s">
        <v>259</v>
      </c>
      <c r="AP59" s="25"/>
      <c r="AQ59" s="32"/>
      <c r="AR59" s="25"/>
      <c r="AS59" s="25"/>
      <c r="AT59" s="25"/>
      <c r="AU59" s="34" t="s">
        <v>604</v>
      </c>
      <c r="AV59" s="35"/>
      <c r="AW59" s="35"/>
      <c r="AX59" s="25"/>
      <c r="AY59" s="25" t="s">
        <v>247</v>
      </c>
      <c r="AZ59" s="32" t="s">
        <v>15</v>
      </c>
      <c r="BA59" s="35"/>
      <c r="BB59" s="32"/>
      <c r="BC59" s="32"/>
      <c r="BD59" s="34"/>
      <c r="BE59" s="34"/>
      <c r="BF59" s="35"/>
      <c r="BG59" s="25"/>
      <c r="BH59" s="32"/>
      <c r="BI59" s="32"/>
      <c r="BJ59" s="32" t="s">
        <v>606</v>
      </c>
      <c r="BK59" s="34"/>
      <c r="BL59" s="33"/>
      <c r="BM59" s="25"/>
      <c r="BN59" s="25" t="s">
        <v>15</v>
      </c>
      <c r="BO59" s="25" t="s">
        <v>654</v>
      </c>
      <c r="BP59" s="3" t="s">
        <v>12</v>
      </c>
      <c r="BQ59" s="3" t="s">
        <v>12</v>
      </c>
      <c r="BR59" s="3" t="s">
        <v>588</v>
      </c>
    </row>
    <row r="60" spans="1:70" ht="15" x14ac:dyDescent="0.25">
      <c r="A60" s="25" t="s">
        <v>75</v>
      </c>
      <c r="B60" s="25" t="s">
        <v>76</v>
      </c>
      <c r="C60" s="25" t="s">
        <v>864</v>
      </c>
      <c r="D60" s="25" t="s">
        <v>106</v>
      </c>
      <c r="E60" s="25" t="s">
        <v>15</v>
      </c>
      <c r="F60" s="25" t="s">
        <v>605</v>
      </c>
      <c r="G60" s="25" t="s">
        <v>12</v>
      </c>
      <c r="H60" s="25" t="s">
        <v>8</v>
      </c>
      <c r="I60" s="31" t="s">
        <v>865</v>
      </c>
      <c r="J60" s="32" t="s">
        <v>107</v>
      </c>
      <c r="K60" s="32" t="s">
        <v>602</v>
      </c>
      <c r="L60" s="32" t="s">
        <v>603</v>
      </c>
      <c r="M60" s="32">
        <v>3</v>
      </c>
      <c r="N60" s="32">
        <v>0.25</v>
      </c>
      <c r="O60" s="33">
        <v>0.25</v>
      </c>
      <c r="P60" s="31">
        <v>0.05</v>
      </c>
      <c r="Q60" s="32">
        <v>20267185</v>
      </c>
      <c r="R60" s="32">
        <v>786688562</v>
      </c>
      <c r="S60" s="32">
        <v>46052</v>
      </c>
      <c r="T60" s="32">
        <v>5</v>
      </c>
      <c r="U60" s="32">
        <v>0.63</v>
      </c>
      <c r="V60" s="32">
        <v>6.36</v>
      </c>
      <c r="W60" s="32">
        <v>14.72</v>
      </c>
      <c r="X60" s="32">
        <v>12.48</v>
      </c>
      <c r="Y60" s="33">
        <v>-13.86</v>
      </c>
      <c r="Z60" s="32">
        <v>14.34</v>
      </c>
      <c r="AA60" s="32"/>
      <c r="AB60" s="32"/>
      <c r="AC60" s="32"/>
      <c r="AD60" s="39">
        <v>46053</v>
      </c>
      <c r="AE60" s="33">
        <v>10.14</v>
      </c>
      <c r="AF60" s="31">
        <v>6.41</v>
      </c>
      <c r="AG60" s="25" t="s">
        <v>866</v>
      </c>
      <c r="AH60" s="34">
        <v>6.86</v>
      </c>
      <c r="AI60" s="33">
        <v>8.76</v>
      </c>
      <c r="AJ60" s="25" t="s">
        <v>863</v>
      </c>
      <c r="AK60" s="32">
        <v>3</v>
      </c>
      <c r="AL60" s="32" t="s">
        <v>26</v>
      </c>
      <c r="AM60" s="32"/>
      <c r="AN60" s="32">
        <v>44173</v>
      </c>
      <c r="AO60" s="32" t="s">
        <v>259</v>
      </c>
      <c r="AP60" s="25"/>
      <c r="AQ60" s="32"/>
      <c r="AR60" s="25"/>
      <c r="AS60" s="25"/>
      <c r="AT60" s="25"/>
      <c r="AU60" s="34" t="s">
        <v>607</v>
      </c>
      <c r="AV60" s="35"/>
      <c r="AW60" s="35"/>
      <c r="AX60" s="25"/>
      <c r="AY60" s="25" t="s">
        <v>247</v>
      </c>
      <c r="AZ60" s="32" t="s">
        <v>15</v>
      </c>
      <c r="BA60" s="35"/>
      <c r="BB60" s="32"/>
      <c r="BC60" s="32"/>
      <c r="BD60" s="34"/>
      <c r="BE60" s="34"/>
      <c r="BF60" s="35"/>
      <c r="BG60" s="25"/>
      <c r="BH60" s="32"/>
      <c r="BI60" s="32"/>
      <c r="BJ60" s="32" t="s">
        <v>608</v>
      </c>
      <c r="BK60" s="34"/>
      <c r="BL60" s="33"/>
      <c r="BM60" s="25"/>
      <c r="BN60" s="25" t="s">
        <v>15</v>
      </c>
      <c r="BO60" s="25" t="s">
        <v>654</v>
      </c>
      <c r="BP60" s="3" t="s">
        <v>12</v>
      </c>
      <c r="BQ60" s="3" t="s">
        <v>12</v>
      </c>
      <c r="BR60" s="3" t="s">
        <v>588</v>
      </c>
    </row>
    <row r="61" spans="1:70" ht="15" x14ac:dyDescent="0.25">
      <c r="A61" s="25" t="s">
        <v>73</v>
      </c>
      <c r="B61" s="25" t="s">
        <v>74</v>
      </c>
      <c r="C61" s="25" t="s">
        <v>867</v>
      </c>
      <c r="D61" s="25" t="s">
        <v>106</v>
      </c>
      <c r="E61" s="25" t="s">
        <v>15</v>
      </c>
      <c r="F61" s="25" t="s">
        <v>605</v>
      </c>
      <c r="G61" s="25" t="s">
        <v>12</v>
      </c>
      <c r="H61" s="25" t="s">
        <v>8</v>
      </c>
      <c r="I61" s="31" t="s">
        <v>865</v>
      </c>
      <c r="J61" s="32" t="s">
        <v>107</v>
      </c>
      <c r="K61" s="32" t="s">
        <v>602</v>
      </c>
      <c r="L61" s="32" t="s">
        <v>603</v>
      </c>
      <c r="M61" s="32">
        <v>3</v>
      </c>
      <c r="N61" s="32">
        <v>0.25</v>
      </c>
      <c r="O61" s="33">
        <v>0.25</v>
      </c>
      <c r="P61" s="31">
        <v>0.05</v>
      </c>
      <c r="Q61" s="32">
        <v>6636127</v>
      </c>
      <c r="R61" s="32">
        <v>232569250</v>
      </c>
      <c r="S61" s="32">
        <v>46052</v>
      </c>
      <c r="T61" s="32">
        <v>3</v>
      </c>
      <c r="U61" s="32">
        <v>0.24</v>
      </c>
      <c r="V61" s="32">
        <v>5.41</v>
      </c>
      <c r="W61" s="32">
        <v>9.81</v>
      </c>
      <c r="X61" s="32">
        <v>9.85</v>
      </c>
      <c r="Y61" s="33">
        <v>-14.73</v>
      </c>
      <c r="Z61" s="32">
        <v>8.2799999999999994</v>
      </c>
      <c r="AA61" s="32"/>
      <c r="AB61" s="32"/>
      <c r="AC61" s="32"/>
      <c r="AD61" s="39">
        <v>46053</v>
      </c>
      <c r="AE61" s="33">
        <v>7.51</v>
      </c>
      <c r="AF61" s="31">
        <v>3.46</v>
      </c>
      <c r="AG61" s="25" t="s">
        <v>868</v>
      </c>
      <c r="AH61" s="34">
        <v>5.69</v>
      </c>
      <c r="AI61" s="33">
        <v>7.37</v>
      </c>
      <c r="AJ61" s="25" t="s">
        <v>863</v>
      </c>
      <c r="AK61" s="32">
        <v>3</v>
      </c>
      <c r="AL61" s="32" t="s">
        <v>26</v>
      </c>
      <c r="AM61" s="32"/>
      <c r="AN61" s="32">
        <v>44173</v>
      </c>
      <c r="AO61" s="32" t="s">
        <v>259</v>
      </c>
      <c r="AP61" s="25"/>
      <c r="AQ61" s="32"/>
      <c r="AR61" s="25"/>
      <c r="AS61" s="25"/>
      <c r="AT61" s="25"/>
      <c r="AU61" s="34" t="s">
        <v>607</v>
      </c>
      <c r="AV61" s="35"/>
      <c r="AW61" s="35"/>
      <c r="AX61" s="25"/>
      <c r="AY61" s="25" t="s">
        <v>247</v>
      </c>
      <c r="AZ61" s="32" t="s">
        <v>15</v>
      </c>
      <c r="BA61" s="35"/>
      <c r="BB61" s="32"/>
      <c r="BC61" s="32"/>
      <c r="BD61" s="34"/>
      <c r="BE61" s="34"/>
      <c r="BF61" s="35"/>
      <c r="BG61" s="25"/>
      <c r="BH61" s="32"/>
      <c r="BI61" s="32"/>
      <c r="BJ61" s="32" t="s">
        <v>609</v>
      </c>
      <c r="BK61" s="34"/>
      <c r="BL61" s="33"/>
      <c r="BM61" s="25"/>
      <c r="BN61" s="25" t="s">
        <v>15</v>
      </c>
      <c r="BO61" s="25" t="s">
        <v>654</v>
      </c>
      <c r="BP61" s="3" t="s">
        <v>12</v>
      </c>
      <c r="BQ61" s="3" t="s">
        <v>12</v>
      </c>
      <c r="BR61" s="3" t="s">
        <v>588</v>
      </c>
    </row>
    <row r="62" spans="1:70" ht="15" x14ac:dyDescent="0.25">
      <c r="A62" s="25" t="s">
        <v>71</v>
      </c>
      <c r="B62" s="25" t="s">
        <v>72</v>
      </c>
      <c r="C62" s="25" t="s">
        <v>869</v>
      </c>
      <c r="D62" s="25" t="s">
        <v>106</v>
      </c>
      <c r="E62" s="25" t="s">
        <v>15</v>
      </c>
      <c r="F62" s="25" t="s">
        <v>605</v>
      </c>
      <c r="G62" s="25" t="s">
        <v>12</v>
      </c>
      <c r="H62" s="25" t="s">
        <v>8</v>
      </c>
      <c r="I62" s="31" t="s">
        <v>870</v>
      </c>
      <c r="J62" s="32" t="s">
        <v>105</v>
      </c>
      <c r="K62" s="32" t="s">
        <v>602</v>
      </c>
      <c r="L62" s="32" t="s">
        <v>603</v>
      </c>
      <c r="M62" s="32">
        <v>2</v>
      </c>
      <c r="N62" s="32">
        <v>0.25</v>
      </c>
      <c r="O62" s="33">
        <v>0.25</v>
      </c>
      <c r="P62" s="31">
        <v>0.05</v>
      </c>
      <c r="Q62" s="32">
        <v>3551072</v>
      </c>
      <c r="R62" s="32">
        <v>105182673</v>
      </c>
      <c r="S62" s="32">
        <v>46052</v>
      </c>
      <c r="T62" s="32">
        <v>2</v>
      </c>
      <c r="U62" s="32">
        <v>0.27</v>
      </c>
      <c r="V62" s="32">
        <v>4.2300000000000004</v>
      </c>
      <c r="W62" s="32">
        <v>5.0999999999999996</v>
      </c>
      <c r="X62" s="32">
        <v>7.29</v>
      </c>
      <c r="Y62" s="33">
        <v>-15.69</v>
      </c>
      <c r="Z62" s="32">
        <v>2.4900000000000002</v>
      </c>
      <c r="AA62" s="32"/>
      <c r="AB62" s="32"/>
      <c r="AC62" s="32"/>
      <c r="AD62" s="39">
        <v>46053</v>
      </c>
      <c r="AE62" s="33">
        <v>4.87</v>
      </c>
      <c r="AF62" s="31">
        <v>0.5</v>
      </c>
      <c r="AG62" s="25" t="s">
        <v>871</v>
      </c>
      <c r="AH62" s="34">
        <v>5</v>
      </c>
      <c r="AI62" s="33">
        <v>6.4</v>
      </c>
      <c r="AJ62" s="25" t="s">
        <v>863</v>
      </c>
      <c r="AK62" s="32">
        <v>2</v>
      </c>
      <c r="AL62" s="32" t="s">
        <v>26</v>
      </c>
      <c r="AM62" s="32"/>
      <c r="AN62" s="32">
        <v>44173</v>
      </c>
      <c r="AO62" s="32" t="s">
        <v>259</v>
      </c>
      <c r="AP62" s="25"/>
      <c r="AQ62" s="32"/>
      <c r="AR62" s="25"/>
      <c r="AS62" s="25"/>
      <c r="AT62" s="25"/>
      <c r="AU62" s="34" t="s">
        <v>610</v>
      </c>
      <c r="AV62" s="35"/>
      <c r="AW62" s="35"/>
      <c r="AX62" s="25"/>
      <c r="AY62" s="25" t="s">
        <v>247</v>
      </c>
      <c r="AZ62" s="32" t="s">
        <v>15</v>
      </c>
      <c r="BA62" s="35"/>
      <c r="BB62" s="32"/>
      <c r="BC62" s="32"/>
      <c r="BD62" s="34"/>
      <c r="BE62" s="34"/>
      <c r="BF62" s="35"/>
      <c r="BG62" s="25"/>
      <c r="BH62" s="32"/>
      <c r="BI62" s="32"/>
      <c r="BJ62" s="32" t="s">
        <v>611</v>
      </c>
      <c r="BK62" s="34"/>
      <c r="BL62" s="33"/>
      <c r="BM62" s="25"/>
      <c r="BN62" s="25" t="s">
        <v>15</v>
      </c>
      <c r="BO62" s="25" t="s">
        <v>654</v>
      </c>
      <c r="BP62" s="3" t="s">
        <v>12</v>
      </c>
      <c r="BQ62" s="3" t="s">
        <v>12</v>
      </c>
      <c r="BR62" s="3" t="s">
        <v>588</v>
      </c>
    </row>
    <row r="63" spans="1:70" ht="15" x14ac:dyDescent="0.25">
      <c r="A63" s="25" t="s">
        <v>149</v>
      </c>
      <c r="B63" s="25" t="s">
        <v>175</v>
      </c>
      <c r="C63" s="25" t="s">
        <v>872</v>
      </c>
      <c r="D63" s="25" t="s">
        <v>196</v>
      </c>
      <c r="E63" s="25" t="s">
        <v>15</v>
      </c>
      <c r="F63" s="25"/>
      <c r="G63" s="25" t="s">
        <v>182</v>
      </c>
      <c r="H63" s="25" t="s">
        <v>8</v>
      </c>
      <c r="I63" s="31" t="s">
        <v>873</v>
      </c>
      <c r="J63" s="32" t="s">
        <v>194</v>
      </c>
      <c r="K63" s="32" t="s">
        <v>480</v>
      </c>
      <c r="L63" s="32" t="s">
        <v>481</v>
      </c>
      <c r="M63" s="32">
        <v>3</v>
      </c>
      <c r="N63" s="32">
        <v>0.5</v>
      </c>
      <c r="O63" s="33">
        <v>0.5</v>
      </c>
      <c r="P63" s="31">
        <v>0.06</v>
      </c>
      <c r="Q63" s="32">
        <v>82558008</v>
      </c>
      <c r="R63" s="32">
        <v>2800854767</v>
      </c>
      <c r="S63" s="32">
        <v>46052</v>
      </c>
      <c r="T63" s="32">
        <v>3</v>
      </c>
      <c r="U63" s="32">
        <v>1.1200000000000001</v>
      </c>
      <c r="V63" s="32">
        <v>14.55</v>
      </c>
      <c r="W63" s="32">
        <v>3.02</v>
      </c>
      <c r="X63" s="32">
        <v>13.44</v>
      </c>
      <c r="Y63" s="33">
        <v>-12.34</v>
      </c>
      <c r="Z63" s="32">
        <v>7.0000000000000007E-2</v>
      </c>
      <c r="AA63" s="32">
        <v>7.34</v>
      </c>
      <c r="AB63" s="32">
        <v>11.88</v>
      </c>
      <c r="AC63" s="32">
        <v>-4.03</v>
      </c>
      <c r="AD63" s="39">
        <v>46053</v>
      </c>
      <c r="AE63" s="33">
        <v>9.32</v>
      </c>
      <c r="AF63" s="31">
        <v>3.54</v>
      </c>
      <c r="AG63" s="25" t="s">
        <v>874</v>
      </c>
      <c r="AH63" s="34">
        <v>3.54</v>
      </c>
      <c r="AI63" s="33">
        <v>5.7</v>
      </c>
      <c r="AJ63" s="25" t="s">
        <v>875</v>
      </c>
      <c r="AK63" s="32">
        <v>3</v>
      </c>
      <c r="AL63" s="32" t="s">
        <v>26</v>
      </c>
      <c r="AM63" s="32"/>
      <c r="AN63" s="32">
        <v>43027</v>
      </c>
      <c r="AO63" s="32" t="s">
        <v>297</v>
      </c>
      <c r="AP63" s="25"/>
      <c r="AQ63" s="32"/>
      <c r="AR63" s="25"/>
      <c r="AS63" s="25"/>
      <c r="AT63" s="25"/>
      <c r="AU63" s="34" t="s">
        <v>612</v>
      </c>
      <c r="AV63" s="35"/>
      <c r="AW63" s="35"/>
      <c r="AX63" s="25"/>
      <c r="AY63" s="25" t="s">
        <v>247</v>
      </c>
      <c r="AZ63" s="32" t="s">
        <v>238</v>
      </c>
      <c r="BA63" s="35" t="s">
        <v>613</v>
      </c>
      <c r="BB63" s="32" t="s">
        <v>445</v>
      </c>
      <c r="BC63" s="32"/>
      <c r="BD63" s="34"/>
      <c r="BE63" s="34"/>
      <c r="BF63" s="35"/>
      <c r="BG63" s="25"/>
      <c r="BH63" s="32"/>
      <c r="BI63" s="32" t="s">
        <v>15</v>
      </c>
      <c r="BJ63" s="32" t="s">
        <v>614</v>
      </c>
      <c r="BK63" s="34"/>
      <c r="BL63" s="33"/>
      <c r="BM63" s="25"/>
      <c r="BN63" s="25" t="s">
        <v>15</v>
      </c>
      <c r="BO63" s="25" t="s">
        <v>643</v>
      </c>
      <c r="BP63" s="3" t="s">
        <v>182</v>
      </c>
      <c r="BQ63" s="3" t="s">
        <v>182</v>
      </c>
      <c r="BR63" s="3" t="s">
        <v>615</v>
      </c>
    </row>
    <row r="64" spans="1:70" ht="15" x14ac:dyDescent="0.25">
      <c r="A64" s="25" t="s">
        <v>124</v>
      </c>
      <c r="B64" s="25" t="s">
        <v>876</v>
      </c>
      <c r="C64" s="25" t="s">
        <v>877</v>
      </c>
      <c r="D64" s="25" t="s">
        <v>80</v>
      </c>
      <c r="E64" s="25" t="s">
        <v>15</v>
      </c>
      <c r="F64" s="25" t="s">
        <v>472</v>
      </c>
      <c r="G64" s="25" t="s">
        <v>12</v>
      </c>
      <c r="H64" s="25" t="s">
        <v>8</v>
      </c>
      <c r="I64" s="31" t="s">
        <v>878</v>
      </c>
      <c r="J64" s="32" t="s">
        <v>183</v>
      </c>
      <c r="K64" s="32" t="s">
        <v>480</v>
      </c>
      <c r="L64" s="32" t="s">
        <v>457</v>
      </c>
      <c r="M64" s="32">
        <v>2</v>
      </c>
      <c r="N64" s="32">
        <v>0.05</v>
      </c>
      <c r="O64" s="33">
        <v>7.0000000000000007E-2</v>
      </c>
      <c r="P64" s="31">
        <v>0.06</v>
      </c>
      <c r="Q64" s="32">
        <v>35870000</v>
      </c>
      <c r="R64" s="32">
        <v>1997214904</v>
      </c>
      <c r="S64" s="32">
        <v>46052</v>
      </c>
      <c r="T64" s="32">
        <v>3</v>
      </c>
      <c r="U64" s="32">
        <v>0.8</v>
      </c>
      <c r="V64" s="32">
        <v>2.99</v>
      </c>
      <c r="W64" s="32">
        <v>4.6399999999999997</v>
      </c>
      <c r="X64" s="32">
        <v>7.82</v>
      </c>
      <c r="Y64" s="33">
        <v>-14.15</v>
      </c>
      <c r="Z64" s="32">
        <v>-1.21</v>
      </c>
      <c r="AA64" s="32"/>
      <c r="AB64" s="32"/>
      <c r="AC64" s="32"/>
      <c r="AD64" s="39">
        <v>46053</v>
      </c>
      <c r="AE64" s="33">
        <v>4.62</v>
      </c>
      <c r="AF64" s="31">
        <v>-0.11</v>
      </c>
      <c r="AG64" s="25" t="s">
        <v>879</v>
      </c>
      <c r="AH64" s="34">
        <v>3.12</v>
      </c>
      <c r="AI64" s="33">
        <v>5.26</v>
      </c>
      <c r="AJ64" s="25" t="s">
        <v>642</v>
      </c>
      <c r="AK64" s="32">
        <v>2</v>
      </c>
      <c r="AL64" s="32" t="s">
        <v>26</v>
      </c>
      <c r="AM64" s="32"/>
      <c r="AN64" s="32">
        <v>43501</v>
      </c>
      <c r="AO64" s="32" t="s">
        <v>285</v>
      </c>
      <c r="AP64" s="25" t="s">
        <v>880</v>
      </c>
      <c r="AQ64" s="32">
        <v>0.14000000000000001</v>
      </c>
      <c r="AR64" s="25" t="s">
        <v>881</v>
      </c>
      <c r="AS64" s="25" t="s">
        <v>691</v>
      </c>
      <c r="AT64" s="25" t="s">
        <v>882</v>
      </c>
      <c r="AU64" s="34" t="s">
        <v>616</v>
      </c>
      <c r="AV64" s="35">
        <v>99.44</v>
      </c>
      <c r="AW64" s="35"/>
      <c r="AX64" s="25"/>
      <c r="AY64" s="25" t="s">
        <v>247</v>
      </c>
      <c r="AZ64" s="32" t="s">
        <v>238</v>
      </c>
      <c r="BA64" s="35" t="s">
        <v>427</v>
      </c>
      <c r="BB64" s="32" t="s">
        <v>427</v>
      </c>
      <c r="BC64" s="32"/>
      <c r="BD64" s="34"/>
      <c r="BE64" s="34"/>
      <c r="BF64" s="35"/>
      <c r="BG64" s="25"/>
      <c r="BH64" s="32"/>
      <c r="BI64" s="32" t="s">
        <v>15</v>
      </c>
      <c r="BJ64" s="32" t="s">
        <v>617</v>
      </c>
      <c r="BK64" s="34">
        <v>0.15</v>
      </c>
      <c r="BL64" s="33">
        <v>0.22</v>
      </c>
      <c r="BM64" s="25" t="s">
        <v>882</v>
      </c>
      <c r="BN64" s="25" t="s">
        <v>15</v>
      </c>
      <c r="BO64" s="25" t="s">
        <v>643</v>
      </c>
      <c r="BP64" s="3" t="s">
        <v>12</v>
      </c>
      <c r="BQ64" s="3" t="s">
        <v>12</v>
      </c>
      <c r="BR64" s="3" t="s">
        <v>618</v>
      </c>
    </row>
    <row r="65" spans="1:70" ht="15" x14ac:dyDescent="0.25">
      <c r="A65" s="25" t="s">
        <v>70</v>
      </c>
      <c r="B65" s="25" t="s">
        <v>176</v>
      </c>
      <c r="C65" s="25" t="s">
        <v>338</v>
      </c>
      <c r="D65" s="25" t="s">
        <v>80</v>
      </c>
      <c r="E65" s="25" t="s">
        <v>15</v>
      </c>
      <c r="F65" s="25" t="s">
        <v>620</v>
      </c>
      <c r="G65" s="25" t="s">
        <v>12</v>
      </c>
      <c r="H65" s="25" t="s">
        <v>8</v>
      </c>
      <c r="I65" s="31" t="s">
        <v>873</v>
      </c>
      <c r="J65" s="32" t="s">
        <v>298</v>
      </c>
      <c r="K65" s="32" t="s">
        <v>424</v>
      </c>
      <c r="L65" s="32" t="s">
        <v>425</v>
      </c>
      <c r="M65" s="32">
        <v>3</v>
      </c>
      <c r="N65" s="32">
        <v>0.25</v>
      </c>
      <c r="O65" s="33">
        <v>0.25</v>
      </c>
      <c r="P65" s="31">
        <v>0.02</v>
      </c>
      <c r="Q65" s="32">
        <v>4736879</v>
      </c>
      <c r="R65" s="32">
        <v>401210441</v>
      </c>
      <c r="S65" s="32">
        <v>46052</v>
      </c>
      <c r="T65" s="32">
        <v>3</v>
      </c>
      <c r="U65" s="32">
        <v>0.5</v>
      </c>
      <c r="V65" s="32">
        <v>-0.35</v>
      </c>
      <c r="W65" s="32">
        <v>3.58</v>
      </c>
      <c r="X65" s="32">
        <v>6.67</v>
      </c>
      <c r="Y65" s="33">
        <v>-18.02</v>
      </c>
      <c r="Z65" s="32">
        <v>-1.83</v>
      </c>
      <c r="AA65" s="32">
        <v>3.02</v>
      </c>
      <c r="AB65" s="32">
        <v>8.42</v>
      </c>
      <c r="AC65" s="32">
        <v>1.57</v>
      </c>
      <c r="AD65" s="39">
        <v>46053</v>
      </c>
      <c r="AE65" s="33">
        <v>2.76</v>
      </c>
      <c r="AF65" s="31">
        <v>-2.2799999999999998</v>
      </c>
      <c r="AG65" s="25" t="s">
        <v>883</v>
      </c>
      <c r="AH65" s="34">
        <v>4.28</v>
      </c>
      <c r="AI65" s="33">
        <v>6.24</v>
      </c>
      <c r="AJ65" s="25" t="s">
        <v>642</v>
      </c>
      <c r="AK65" s="32">
        <v>3</v>
      </c>
      <c r="AL65" s="32" t="s">
        <v>25</v>
      </c>
      <c r="AM65" s="32"/>
      <c r="AN65" s="32">
        <v>42787</v>
      </c>
      <c r="AO65" s="32" t="s">
        <v>299</v>
      </c>
      <c r="AP65" s="25"/>
      <c r="AQ65" s="32"/>
      <c r="AR65" s="25"/>
      <c r="AS65" s="25"/>
      <c r="AT65" s="25"/>
      <c r="AU65" s="34" t="s">
        <v>884</v>
      </c>
      <c r="AV65" s="35"/>
      <c r="AW65" s="35"/>
      <c r="AX65" s="25"/>
      <c r="AY65" s="25" t="s">
        <v>247</v>
      </c>
      <c r="AZ65" s="32" t="s">
        <v>15</v>
      </c>
      <c r="BA65" s="35" t="s">
        <v>434</v>
      </c>
      <c r="BB65" s="32" t="s">
        <v>427</v>
      </c>
      <c r="BC65" s="32"/>
      <c r="BD65" s="34"/>
      <c r="BE65" s="34"/>
      <c r="BF65" s="35"/>
      <c r="BG65" s="25"/>
      <c r="BH65" s="32"/>
      <c r="BI65" s="32" t="s">
        <v>15</v>
      </c>
      <c r="BJ65" s="32" t="s">
        <v>621</v>
      </c>
      <c r="BK65" s="34"/>
      <c r="BL65" s="33"/>
      <c r="BM65" s="25"/>
      <c r="BN65" s="25" t="s">
        <v>15</v>
      </c>
      <c r="BO65" s="25" t="s">
        <v>643</v>
      </c>
      <c r="BP65" s="3" t="s">
        <v>12</v>
      </c>
      <c r="BQ65" s="3" t="s">
        <v>12</v>
      </c>
      <c r="BR65" s="3" t="s">
        <v>622</v>
      </c>
    </row>
    <row r="66" spans="1:70" ht="15" x14ac:dyDescent="0.25">
      <c r="A66" s="25" t="s">
        <v>146</v>
      </c>
      <c r="B66" s="25" t="s">
        <v>171</v>
      </c>
      <c r="C66" s="25" t="s">
        <v>371</v>
      </c>
      <c r="D66" s="25" t="s">
        <v>80</v>
      </c>
      <c r="E66" s="25" t="s">
        <v>15</v>
      </c>
      <c r="F66" s="25" t="s">
        <v>455</v>
      </c>
      <c r="G66" s="25" t="s">
        <v>12</v>
      </c>
      <c r="H66" s="25" t="s">
        <v>6</v>
      </c>
      <c r="I66" s="31" t="s">
        <v>878</v>
      </c>
      <c r="J66" s="32" t="s">
        <v>192</v>
      </c>
      <c r="K66" s="32" t="s">
        <v>424</v>
      </c>
      <c r="L66" s="32" t="s">
        <v>432</v>
      </c>
      <c r="M66" s="32">
        <v>2</v>
      </c>
      <c r="N66" s="32">
        <v>0.17</v>
      </c>
      <c r="O66" s="33">
        <v>0.15</v>
      </c>
      <c r="P66" s="31">
        <v>0.01</v>
      </c>
      <c r="Q66" s="32">
        <v>16755910</v>
      </c>
      <c r="R66" s="32">
        <v>2179204917</v>
      </c>
      <c r="S66" s="32">
        <v>46052</v>
      </c>
      <c r="T66" s="32">
        <v>3</v>
      </c>
      <c r="U66" s="32">
        <v>0.35</v>
      </c>
      <c r="V66" s="32">
        <v>2.13</v>
      </c>
      <c r="W66" s="32">
        <v>2.97</v>
      </c>
      <c r="X66" s="32">
        <v>3.31</v>
      </c>
      <c r="Y66" s="33">
        <v>-4.99</v>
      </c>
      <c r="Z66" s="32">
        <v>-0.9</v>
      </c>
      <c r="AA66" s="32">
        <v>-0.16</v>
      </c>
      <c r="AB66" s="32">
        <v>-0.13</v>
      </c>
      <c r="AC66" s="32">
        <v>-0.47</v>
      </c>
      <c r="AD66" s="39">
        <v>46053</v>
      </c>
      <c r="AE66" s="33">
        <v>2.81</v>
      </c>
      <c r="AF66" s="31">
        <v>0.56000000000000005</v>
      </c>
      <c r="AG66" s="25" t="s">
        <v>885</v>
      </c>
      <c r="AH66" s="34">
        <v>1.46</v>
      </c>
      <c r="AI66" s="33">
        <v>1.7</v>
      </c>
      <c r="AJ66" s="25" t="s">
        <v>642</v>
      </c>
      <c r="AK66" s="32">
        <v>2</v>
      </c>
      <c r="AL66" s="32" t="s">
        <v>26</v>
      </c>
      <c r="AM66" s="32"/>
      <c r="AN66" s="32">
        <v>43062</v>
      </c>
      <c r="AO66" s="32" t="s">
        <v>286</v>
      </c>
      <c r="AP66" s="25"/>
      <c r="AQ66" s="32"/>
      <c r="AR66" s="25"/>
      <c r="AS66" s="25"/>
      <c r="AT66" s="25"/>
      <c r="AU66" s="34" t="s">
        <v>623</v>
      </c>
      <c r="AV66" s="35"/>
      <c r="AW66" s="35"/>
      <c r="AX66" s="25"/>
      <c r="AY66" s="25" t="s">
        <v>247</v>
      </c>
      <c r="AZ66" s="32" t="s">
        <v>15</v>
      </c>
      <c r="BA66" s="35" t="s">
        <v>624</v>
      </c>
      <c r="BB66" s="32" t="s">
        <v>427</v>
      </c>
      <c r="BC66" s="32"/>
      <c r="BD66" s="34"/>
      <c r="BE66" s="34"/>
      <c r="BF66" s="35"/>
      <c r="BG66" s="25"/>
      <c r="BH66" s="32"/>
      <c r="BI66" s="32" t="s">
        <v>15</v>
      </c>
      <c r="BJ66" s="32" t="s">
        <v>625</v>
      </c>
      <c r="BK66" s="34"/>
      <c r="BL66" s="33"/>
      <c r="BM66" s="25"/>
      <c r="BN66" s="25" t="s">
        <v>15</v>
      </c>
      <c r="BO66" s="25" t="s">
        <v>643</v>
      </c>
      <c r="BP66" s="3" t="s">
        <v>12</v>
      </c>
      <c r="BQ66" s="3" t="s">
        <v>12</v>
      </c>
      <c r="BR66" s="3" t="s">
        <v>588</v>
      </c>
    </row>
    <row r="67" spans="1:70" ht="15" x14ac:dyDescent="0.25">
      <c r="A67" s="25" t="s">
        <v>147</v>
      </c>
      <c r="B67" s="25" t="s">
        <v>172</v>
      </c>
      <c r="C67" s="25" t="s">
        <v>372</v>
      </c>
      <c r="D67" s="25" t="s">
        <v>80</v>
      </c>
      <c r="E67" s="25" t="s">
        <v>15</v>
      </c>
      <c r="F67" s="25" t="s">
        <v>455</v>
      </c>
      <c r="G67" s="25" t="s">
        <v>12</v>
      </c>
      <c r="H67" s="25" t="s">
        <v>6</v>
      </c>
      <c r="I67" s="31" t="s">
        <v>878</v>
      </c>
      <c r="J67" s="32" t="s">
        <v>193</v>
      </c>
      <c r="K67" s="32" t="s">
        <v>424</v>
      </c>
      <c r="L67" s="32" t="s">
        <v>432</v>
      </c>
      <c r="M67" s="32">
        <v>2</v>
      </c>
      <c r="N67" s="32">
        <v>0.17</v>
      </c>
      <c r="O67" s="33">
        <v>0.15</v>
      </c>
      <c r="P67" s="31">
        <v>0.01</v>
      </c>
      <c r="Q67" s="32">
        <v>12163177</v>
      </c>
      <c r="R67" s="32">
        <v>1882570966</v>
      </c>
      <c r="S67" s="32">
        <v>46052</v>
      </c>
      <c r="T67" s="32">
        <v>4</v>
      </c>
      <c r="U67" s="32">
        <v>0.52</v>
      </c>
      <c r="V67" s="32">
        <v>2.31</v>
      </c>
      <c r="W67" s="32">
        <v>2.3199999999999998</v>
      </c>
      <c r="X67" s="32">
        <v>5.22</v>
      </c>
      <c r="Y67" s="33">
        <v>-10.09</v>
      </c>
      <c r="Z67" s="32">
        <v>-1.38</v>
      </c>
      <c r="AA67" s="32">
        <v>1.1000000000000001</v>
      </c>
      <c r="AB67" s="32">
        <v>1.1000000000000001</v>
      </c>
      <c r="AC67" s="32">
        <v>-0.4</v>
      </c>
      <c r="AD67" s="39">
        <v>46053</v>
      </c>
      <c r="AE67" s="33">
        <v>3.09</v>
      </c>
      <c r="AF67" s="31">
        <v>-0.32</v>
      </c>
      <c r="AG67" s="25" t="s">
        <v>886</v>
      </c>
      <c r="AH67" s="34">
        <v>2.9</v>
      </c>
      <c r="AI67" s="33">
        <v>3.5</v>
      </c>
      <c r="AJ67" s="25" t="s">
        <v>642</v>
      </c>
      <c r="AK67" s="32">
        <v>2</v>
      </c>
      <c r="AL67" s="32" t="s">
        <v>26</v>
      </c>
      <c r="AM67" s="32"/>
      <c r="AN67" s="32">
        <v>43062</v>
      </c>
      <c r="AO67" s="32" t="s">
        <v>268</v>
      </c>
      <c r="AP67" s="25"/>
      <c r="AQ67" s="32"/>
      <c r="AR67" s="25"/>
      <c r="AS67" s="25"/>
      <c r="AT67" s="25"/>
      <c r="AU67" s="34" t="s">
        <v>887</v>
      </c>
      <c r="AV67" s="35">
        <v>96.04</v>
      </c>
      <c r="AW67" s="35"/>
      <c r="AX67" s="25"/>
      <c r="AY67" s="25" t="s">
        <v>247</v>
      </c>
      <c r="AZ67" s="32" t="s">
        <v>15</v>
      </c>
      <c r="BA67" s="35" t="s">
        <v>624</v>
      </c>
      <c r="BB67" s="32" t="s">
        <v>427</v>
      </c>
      <c r="BC67" s="32"/>
      <c r="BD67" s="34"/>
      <c r="BE67" s="34"/>
      <c r="BF67" s="35"/>
      <c r="BG67" s="25"/>
      <c r="BH67" s="32"/>
      <c r="BI67" s="32" t="s">
        <v>15</v>
      </c>
      <c r="BJ67" s="32" t="s">
        <v>626</v>
      </c>
      <c r="BK67" s="34"/>
      <c r="BL67" s="33"/>
      <c r="BM67" s="25"/>
      <c r="BN67" s="25" t="s">
        <v>15</v>
      </c>
      <c r="BO67" s="25" t="s">
        <v>643</v>
      </c>
      <c r="BP67" s="3" t="s">
        <v>12</v>
      </c>
      <c r="BQ67" s="3" t="s">
        <v>12</v>
      </c>
      <c r="BR67" s="3" t="s">
        <v>588</v>
      </c>
    </row>
    <row r="68" spans="1:70" ht="15" x14ac:dyDescent="0.25">
      <c r="A68" s="25" t="s">
        <v>148</v>
      </c>
      <c r="B68" s="25" t="s">
        <v>173</v>
      </c>
      <c r="C68" s="25" t="s">
        <v>373</v>
      </c>
      <c r="D68" s="25" t="s">
        <v>80</v>
      </c>
      <c r="E68" s="25" t="s">
        <v>15</v>
      </c>
      <c r="F68" s="25" t="s">
        <v>455</v>
      </c>
      <c r="G68" s="25" t="s">
        <v>12</v>
      </c>
      <c r="H68" s="25" t="s">
        <v>6</v>
      </c>
      <c r="I68" s="31" t="s">
        <v>878</v>
      </c>
      <c r="J68" s="32" t="s">
        <v>193</v>
      </c>
      <c r="K68" s="32" t="s">
        <v>424</v>
      </c>
      <c r="L68" s="32" t="s">
        <v>603</v>
      </c>
      <c r="M68" s="32">
        <v>3</v>
      </c>
      <c r="N68" s="32">
        <v>0.17</v>
      </c>
      <c r="O68" s="33">
        <v>0.15</v>
      </c>
      <c r="P68" s="31">
        <v>0.02</v>
      </c>
      <c r="Q68" s="32">
        <v>3935278</v>
      </c>
      <c r="R68" s="32">
        <v>649946489</v>
      </c>
      <c r="S68" s="32">
        <v>46052</v>
      </c>
      <c r="T68" s="32">
        <v>4</v>
      </c>
      <c r="U68" s="32">
        <v>0.66</v>
      </c>
      <c r="V68" s="32">
        <v>2.2400000000000002</v>
      </c>
      <c r="W68" s="32">
        <v>2.02</v>
      </c>
      <c r="X68" s="32">
        <v>6.96</v>
      </c>
      <c r="Y68" s="33">
        <v>-14.46</v>
      </c>
      <c r="Z68" s="32">
        <v>-2</v>
      </c>
      <c r="AA68" s="32">
        <v>2.64</v>
      </c>
      <c r="AB68" s="32">
        <v>3.99</v>
      </c>
      <c r="AC68" s="32">
        <v>-0.02</v>
      </c>
      <c r="AD68" s="39">
        <v>46053</v>
      </c>
      <c r="AE68" s="33">
        <v>3.39</v>
      </c>
      <c r="AF68" s="31">
        <v>-1.1000000000000001</v>
      </c>
      <c r="AG68" s="25" t="s">
        <v>888</v>
      </c>
      <c r="AH68" s="34">
        <v>4.1100000000000003</v>
      </c>
      <c r="AI68" s="33">
        <v>5.14</v>
      </c>
      <c r="AJ68" s="25" t="s">
        <v>642</v>
      </c>
      <c r="AK68" s="32">
        <v>3</v>
      </c>
      <c r="AL68" s="32" t="s">
        <v>26</v>
      </c>
      <c r="AM68" s="32"/>
      <c r="AN68" s="32">
        <v>42572</v>
      </c>
      <c r="AO68" s="32" t="s">
        <v>269</v>
      </c>
      <c r="AP68" s="25"/>
      <c r="AQ68" s="32"/>
      <c r="AR68" s="25"/>
      <c r="AS68" s="25"/>
      <c r="AT68" s="25"/>
      <c r="AU68" s="34" t="s">
        <v>619</v>
      </c>
      <c r="AV68" s="35">
        <v>96.01</v>
      </c>
      <c r="AW68" s="35"/>
      <c r="AX68" s="25"/>
      <c r="AY68" s="25" t="s">
        <v>247</v>
      </c>
      <c r="AZ68" s="32" t="s">
        <v>15</v>
      </c>
      <c r="BA68" s="35" t="s">
        <v>628</v>
      </c>
      <c r="BB68" s="32" t="s">
        <v>427</v>
      </c>
      <c r="BC68" s="32"/>
      <c r="BD68" s="34"/>
      <c r="BE68" s="34"/>
      <c r="BF68" s="35"/>
      <c r="BG68" s="25"/>
      <c r="BH68" s="32"/>
      <c r="BI68" s="32" t="s">
        <v>15</v>
      </c>
      <c r="BJ68" s="32" t="s">
        <v>629</v>
      </c>
      <c r="BK68" s="34"/>
      <c r="BL68" s="33"/>
      <c r="BM68" s="25"/>
      <c r="BN68" s="25" t="s">
        <v>15</v>
      </c>
      <c r="BO68" s="25" t="s">
        <v>643</v>
      </c>
      <c r="BP68" s="3" t="s">
        <v>12</v>
      </c>
      <c r="BQ68" s="3" t="s">
        <v>12</v>
      </c>
      <c r="BR68" s="3" t="s">
        <v>622</v>
      </c>
    </row>
    <row r="69" spans="1:70" ht="15" x14ac:dyDescent="0.25">
      <c r="A69" s="25" t="s">
        <v>117</v>
      </c>
      <c r="B69" s="25" t="s">
        <v>174</v>
      </c>
      <c r="C69" s="25" t="s">
        <v>374</v>
      </c>
      <c r="D69" s="25" t="s">
        <v>80</v>
      </c>
      <c r="E69" s="25" t="s">
        <v>15</v>
      </c>
      <c r="F69" s="25" t="s">
        <v>455</v>
      </c>
      <c r="G69" s="25" t="s">
        <v>12</v>
      </c>
      <c r="H69" s="25" t="s">
        <v>6</v>
      </c>
      <c r="I69" s="31" t="s">
        <v>878</v>
      </c>
      <c r="J69" s="32" t="s">
        <v>193</v>
      </c>
      <c r="K69" s="32" t="s">
        <v>424</v>
      </c>
      <c r="L69" s="32" t="s">
        <v>425</v>
      </c>
      <c r="M69" s="32">
        <v>3</v>
      </c>
      <c r="N69" s="32">
        <v>0.17</v>
      </c>
      <c r="O69" s="33">
        <v>0.15</v>
      </c>
      <c r="P69" s="31">
        <v>0.01</v>
      </c>
      <c r="Q69" s="32">
        <v>8494262</v>
      </c>
      <c r="R69" s="32">
        <v>1476594061</v>
      </c>
      <c r="S69" s="32">
        <v>46052</v>
      </c>
      <c r="T69" s="32">
        <v>4</v>
      </c>
      <c r="U69" s="32">
        <v>0.97</v>
      </c>
      <c r="V69" s="32">
        <v>1.51</v>
      </c>
      <c r="W69" s="32">
        <v>1.53</v>
      </c>
      <c r="X69" s="32">
        <v>8.67</v>
      </c>
      <c r="Y69" s="33">
        <v>-19.45</v>
      </c>
      <c r="Z69" s="32">
        <v>-3.04</v>
      </c>
      <c r="AA69" s="32">
        <v>4.33</v>
      </c>
      <c r="AB69" s="32">
        <v>6.43</v>
      </c>
      <c r="AC69" s="32">
        <v>1.0900000000000001</v>
      </c>
      <c r="AD69" s="39">
        <v>46053</v>
      </c>
      <c r="AE69" s="33">
        <v>3.2</v>
      </c>
      <c r="AF69" s="31">
        <v>-2.38</v>
      </c>
      <c r="AG69" s="25" t="s">
        <v>889</v>
      </c>
      <c r="AH69" s="34">
        <v>5.39</v>
      </c>
      <c r="AI69" s="33">
        <v>7.06</v>
      </c>
      <c r="AJ69" s="25" t="s">
        <v>642</v>
      </c>
      <c r="AK69" s="32">
        <v>3</v>
      </c>
      <c r="AL69" s="32" t="s">
        <v>26</v>
      </c>
      <c r="AM69" s="32"/>
      <c r="AN69" s="32">
        <v>42572</v>
      </c>
      <c r="AO69" s="32" t="s">
        <v>270</v>
      </c>
      <c r="AP69" s="25"/>
      <c r="AQ69" s="32"/>
      <c r="AR69" s="25"/>
      <c r="AS69" s="25"/>
      <c r="AT69" s="25"/>
      <c r="AU69" s="34" t="s">
        <v>627</v>
      </c>
      <c r="AV69" s="35">
        <v>99.28</v>
      </c>
      <c r="AW69" s="35"/>
      <c r="AX69" s="25"/>
      <c r="AY69" s="25" t="s">
        <v>247</v>
      </c>
      <c r="AZ69" s="32" t="s">
        <v>15</v>
      </c>
      <c r="BA69" s="35" t="s">
        <v>628</v>
      </c>
      <c r="BB69" s="32" t="s">
        <v>427</v>
      </c>
      <c r="BC69" s="32"/>
      <c r="BD69" s="34"/>
      <c r="BE69" s="34"/>
      <c r="BF69" s="35"/>
      <c r="BG69" s="25"/>
      <c r="BH69" s="32"/>
      <c r="BI69" s="32" t="s">
        <v>15</v>
      </c>
      <c r="BJ69" s="32" t="s">
        <v>630</v>
      </c>
      <c r="BK69" s="34"/>
      <c r="BL69" s="33"/>
      <c r="BM69" s="25"/>
      <c r="BN69" s="25" t="s">
        <v>15</v>
      </c>
      <c r="BO69" s="25" t="s">
        <v>643</v>
      </c>
      <c r="BP69" s="3" t="s">
        <v>12</v>
      </c>
      <c r="BQ69" s="3" t="s">
        <v>12</v>
      </c>
      <c r="BR69" s="3" t="s">
        <v>588</v>
      </c>
    </row>
    <row r="70" spans="1:70" x14ac:dyDescent="0.3">
      <c r="A70" s="3" t="s">
        <v>890</v>
      </c>
      <c r="B70" t="s">
        <v>891</v>
      </c>
      <c r="C70" t="s">
        <v>892</v>
      </c>
      <c r="D70" t="s">
        <v>83</v>
      </c>
      <c r="E70" t="s">
        <v>15</v>
      </c>
      <c r="F70" t="s">
        <v>893</v>
      </c>
      <c r="G70" t="s">
        <v>12</v>
      </c>
      <c r="H70" t="s">
        <v>17</v>
      </c>
      <c r="I70" t="s">
        <v>894</v>
      </c>
      <c r="J70" t="s">
        <v>895</v>
      </c>
      <c r="K70" t="s">
        <v>437</v>
      </c>
      <c r="L70" t="s">
        <v>425</v>
      </c>
      <c r="M70">
        <v>6</v>
      </c>
      <c r="N70">
        <v>0.4</v>
      </c>
      <c r="O70">
        <v>0.4</v>
      </c>
      <c r="P70">
        <v>0</v>
      </c>
      <c r="Q70" s="36">
        <v>5613986</v>
      </c>
      <c r="R70" s="36">
        <v>241594519</v>
      </c>
      <c r="S70" s="37">
        <v>46052</v>
      </c>
      <c r="U70" s="17">
        <v>-0.76</v>
      </c>
      <c r="V70">
        <v>22.28</v>
      </c>
      <c r="W70">
        <v>-4.87</v>
      </c>
      <c r="X70" s="17">
        <v>36.090000000000003</v>
      </c>
      <c r="Y70">
        <v>-17.98</v>
      </c>
      <c r="Z70">
        <v>70.08</v>
      </c>
      <c r="AA70">
        <v>-19.79</v>
      </c>
      <c r="AB70" s="3">
        <v>65.8</v>
      </c>
      <c r="AC70" s="3">
        <v>-17.739999999999998</v>
      </c>
      <c r="AD70" s="38">
        <v>46053</v>
      </c>
      <c r="AE70" s="3">
        <v>9.48</v>
      </c>
      <c r="AF70" s="3">
        <v>18.190000000000001</v>
      </c>
      <c r="AG70" s="3">
        <v>21.84</v>
      </c>
      <c r="AH70" s="3">
        <v>21.38</v>
      </c>
      <c r="AI70" s="3">
        <v>28.1</v>
      </c>
      <c r="AJ70" s="38">
        <v>46050</v>
      </c>
      <c r="AK70" s="3">
        <v>6</v>
      </c>
      <c r="AL70" s="3" t="s">
        <v>26</v>
      </c>
      <c r="AN70" s="38">
        <v>39591</v>
      </c>
      <c r="AO70" s="3" t="s">
        <v>896</v>
      </c>
      <c r="AP70" s="3">
        <v>100</v>
      </c>
      <c r="AQ70" s="3">
        <v>0.05</v>
      </c>
      <c r="AR70" s="3">
        <v>0.06</v>
      </c>
      <c r="AS70" s="3">
        <v>0.06</v>
      </c>
      <c r="AT70" s="3">
        <v>0.06</v>
      </c>
      <c r="AU70" s="3" t="s">
        <v>487</v>
      </c>
      <c r="AV70" s="3">
        <v>92.61</v>
      </c>
      <c r="AY70" s="3" t="s">
        <v>247</v>
      </c>
      <c r="AZ70" s="3" t="s">
        <v>15</v>
      </c>
      <c r="BJ70" s="3" t="s">
        <v>897</v>
      </c>
      <c r="BK70" s="3">
        <v>0.06</v>
      </c>
      <c r="BL70" s="3">
        <v>0.06</v>
      </c>
      <c r="BM70" s="3">
        <v>0.06</v>
      </c>
      <c r="BN70" s="3" t="s">
        <v>15</v>
      </c>
      <c r="BO70" s="38">
        <v>46022</v>
      </c>
      <c r="BP70" s="3" t="s">
        <v>12</v>
      </c>
      <c r="BQ70" s="3" t="s">
        <v>12</v>
      </c>
    </row>
    <row r="71" spans="1:70" x14ac:dyDescent="0.3">
      <c r="A71" s="3" t="s">
        <v>898</v>
      </c>
      <c r="B71" t="s">
        <v>899</v>
      </c>
      <c r="C71" t="s">
        <v>900</v>
      </c>
      <c r="D71" t="s">
        <v>83</v>
      </c>
      <c r="E71" t="s">
        <v>15</v>
      </c>
      <c r="F71" t="s">
        <v>901</v>
      </c>
      <c r="G71" t="s">
        <v>12</v>
      </c>
      <c r="H71" t="s">
        <v>17</v>
      </c>
      <c r="I71" t="s">
        <v>894</v>
      </c>
      <c r="J71" t="s">
        <v>895</v>
      </c>
      <c r="K71" t="s">
        <v>437</v>
      </c>
      <c r="L71" t="s">
        <v>425</v>
      </c>
      <c r="M71">
        <v>5</v>
      </c>
      <c r="N71">
        <v>0.4</v>
      </c>
      <c r="O71">
        <v>0.4</v>
      </c>
      <c r="P71">
        <v>0</v>
      </c>
      <c r="Q71" s="36">
        <v>9497001</v>
      </c>
      <c r="R71" s="36">
        <v>92854078</v>
      </c>
      <c r="S71" s="37">
        <v>46052</v>
      </c>
      <c r="U71" s="17">
        <v>0.38</v>
      </c>
      <c r="V71">
        <v>-10.38</v>
      </c>
      <c r="W71">
        <v>4.72</v>
      </c>
      <c r="X71" s="17">
        <v>-13.56</v>
      </c>
      <c r="Y71">
        <v>1.0900000000000001</v>
      </c>
      <c r="Z71">
        <v>-26.96</v>
      </c>
      <c r="AA71">
        <v>-6.92</v>
      </c>
      <c r="AB71" s="3">
        <v>-25.84</v>
      </c>
      <c r="AC71" s="3">
        <v>5.12</v>
      </c>
      <c r="AD71" s="38">
        <v>46053</v>
      </c>
      <c r="AE71" s="3">
        <v>-3.68</v>
      </c>
      <c r="AF71" s="3">
        <v>-10.07</v>
      </c>
      <c r="AG71" s="3">
        <v>10.01</v>
      </c>
      <c r="AH71" s="3">
        <v>10.46</v>
      </c>
      <c r="AI71" s="3">
        <v>13.55</v>
      </c>
      <c r="AJ71" s="38">
        <v>46050</v>
      </c>
      <c r="AK71" s="3">
        <v>5</v>
      </c>
      <c r="AL71" s="3" t="s">
        <v>26</v>
      </c>
      <c r="AN71" s="38">
        <v>39609</v>
      </c>
      <c r="AO71" s="3" t="s">
        <v>902</v>
      </c>
      <c r="AP71" s="3">
        <v>100</v>
      </c>
      <c r="AQ71" s="3">
        <v>0.03</v>
      </c>
      <c r="AR71" s="3">
        <v>0.03</v>
      </c>
      <c r="AS71" s="3">
        <v>0.04</v>
      </c>
      <c r="AT71" s="3">
        <v>0.04</v>
      </c>
      <c r="AU71" s="3" t="s">
        <v>487</v>
      </c>
      <c r="AV71" s="3">
        <v>22.77</v>
      </c>
      <c r="AY71" s="3" t="s">
        <v>247</v>
      </c>
      <c r="AZ71" s="3" t="s">
        <v>15</v>
      </c>
      <c r="BJ71" s="3" t="s">
        <v>903</v>
      </c>
      <c r="BK71" s="3">
        <v>0.03</v>
      </c>
      <c r="BL71" s="3">
        <v>0.04</v>
      </c>
      <c r="BM71" s="3">
        <v>0.04</v>
      </c>
      <c r="BN71" s="3" t="s">
        <v>15</v>
      </c>
      <c r="BO71" s="38">
        <v>46022</v>
      </c>
      <c r="BP71" s="3" t="s">
        <v>12</v>
      </c>
      <c r="BQ71" s="3" t="s">
        <v>12</v>
      </c>
    </row>
    <row r="72" spans="1:70" x14ac:dyDescent="0.3">
      <c r="A72" s="3" t="s">
        <v>904</v>
      </c>
      <c r="B72" t="s">
        <v>905</v>
      </c>
      <c r="C72" t="s">
        <v>906</v>
      </c>
      <c r="D72" t="s">
        <v>83</v>
      </c>
      <c r="E72" t="s">
        <v>15</v>
      </c>
      <c r="F72" t="s">
        <v>907</v>
      </c>
      <c r="G72" t="s">
        <v>12</v>
      </c>
      <c r="H72" t="s">
        <v>6</v>
      </c>
      <c r="I72" t="s">
        <v>894</v>
      </c>
      <c r="J72" t="s">
        <v>895</v>
      </c>
      <c r="K72" t="s">
        <v>437</v>
      </c>
      <c r="L72" t="s">
        <v>425</v>
      </c>
      <c r="M72">
        <v>6</v>
      </c>
      <c r="N72">
        <v>0.4</v>
      </c>
      <c r="O72">
        <v>0.4</v>
      </c>
      <c r="P72">
        <v>0</v>
      </c>
      <c r="Q72" s="36">
        <v>2546716</v>
      </c>
      <c r="R72" s="36">
        <v>192477739</v>
      </c>
      <c r="S72" s="37">
        <v>46052</v>
      </c>
      <c r="U72" s="17">
        <v>5.43</v>
      </c>
      <c r="V72">
        <v>38.9</v>
      </c>
      <c r="W72">
        <v>16.32</v>
      </c>
      <c r="X72" s="17">
        <v>42.04</v>
      </c>
      <c r="Y72">
        <v>-22.19</v>
      </c>
      <c r="Z72">
        <v>50.44</v>
      </c>
      <c r="AA72">
        <v>-15.88</v>
      </c>
      <c r="AB72" s="3">
        <v>62.05</v>
      </c>
      <c r="AC72" s="3">
        <v>-23.96</v>
      </c>
      <c r="AD72" s="38">
        <v>46053</v>
      </c>
      <c r="AE72" s="3">
        <v>26.2</v>
      </c>
      <c r="AF72" s="3">
        <v>24.11</v>
      </c>
      <c r="AG72" s="3">
        <v>22.81</v>
      </c>
      <c r="AH72" s="3">
        <v>21.44</v>
      </c>
      <c r="AI72" s="3">
        <v>29.15</v>
      </c>
      <c r="AJ72" s="38">
        <v>46050</v>
      </c>
      <c r="AK72" s="3">
        <v>6</v>
      </c>
      <c r="AL72" s="3" t="s">
        <v>26</v>
      </c>
      <c r="AN72" s="38">
        <v>39262</v>
      </c>
      <c r="AO72" s="3" t="s">
        <v>908</v>
      </c>
      <c r="AU72" s="3" t="s">
        <v>525</v>
      </c>
      <c r="AV72" s="3">
        <v>88.71</v>
      </c>
      <c r="AY72" s="3" t="s">
        <v>247</v>
      </c>
      <c r="AZ72" s="3" t="s">
        <v>15</v>
      </c>
      <c r="BJ72" s="3" t="s">
        <v>909</v>
      </c>
      <c r="BN72" s="3" t="s">
        <v>15</v>
      </c>
      <c r="BO72" s="38">
        <v>46022</v>
      </c>
      <c r="BP72" s="3" t="s">
        <v>12</v>
      </c>
      <c r="BQ72" s="3" t="s">
        <v>12</v>
      </c>
    </row>
    <row r="73" spans="1:70" x14ac:dyDescent="0.3">
      <c r="A73" s="3" t="s">
        <v>910</v>
      </c>
      <c r="B73" t="s">
        <v>911</v>
      </c>
      <c r="C73" t="s">
        <v>912</v>
      </c>
      <c r="D73" t="s">
        <v>83</v>
      </c>
      <c r="E73" t="s">
        <v>15</v>
      </c>
      <c r="F73" t="s">
        <v>913</v>
      </c>
      <c r="G73" t="s">
        <v>12</v>
      </c>
      <c r="H73" t="s">
        <v>6</v>
      </c>
      <c r="I73" t="s">
        <v>894</v>
      </c>
      <c r="J73" t="s">
        <v>895</v>
      </c>
      <c r="K73" t="s">
        <v>437</v>
      </c>
      <c r="L73" t="s">
        <v>425</v>
      </c>
      <c r="M73">
        <v>5</v>
      </c>
      <c r="N73">
        <v>0.4</v>
      </c>
      <c r="O73">
        <v>0.4</v>
      </c>
      <c r="P73">
        <v>0</v>
      </c>
      <c r="Q73" s="36">
        <v>4414731</v>
      </c>
      <c r="R73" s="36">
        <v>31743681</v>
      </c>
      <c r="S73" s="37">
        <v>46052</v>
      </c>
      <c r="U73" s="17">
        <v>-2.36</v>
      </c>
      <c r="V73">
        <v>-16.309999999999999</v>
      </c>
      <c r="W73">
        <v>-5.41</v>
      </c>
      <c r="X73" s="17">
        <v>-15.29</v>
      </c>
      <c r="Y73">
        <v>3.57</v>
      </c>
      <c r="Z73">
        <v>-22.21</v>
      </c>
      <c r="AA73">
        <v>-8.9700000000000006</v>
      </c>
      <c r="AB73" s="3">
        <v>-25.15</v>
      </c>
      <c r="AC73" s="3">
        <v>8.99</v>
      </c>
      <c r="AD73" s="38">
        <v>46053</v>
      </c>
      <c r="AE73" s="3">
        <v>-10.4</v>
      </c>
      <c r="AF73" s="3">
        <v>-12.28</v>
      </c>
      <c r="AG73" s="3">
        <v>10.33</v>
      </c>
      <c r="AH73" s="3">
        <v>10.18</v>
      </c>
      <c r="AI73" s="3">
        <v>13.88</v>
      </c>
      <c r="AJ73" s="38">
        <v>46050</v>
      </c>
      <c r="AK73" s="3">
        <v>5</v>
      </c>
      <c r="AL73" s="3" t="s">
        <v>26</v>
      </c>
      <c r="AN73" s="38">
        <v>39175</v>
      </c>
      <c r="AO73" s="3" t="s">
        <v>914</v>
      </c>
      <c r="AP73" s="3">
        <v>99.86</v>
      </c>
      <c r="AQ73" s="3">
        <v>0.01</v>
      </c>
      <c r="AR73" s="3">
        <v>0.05</v>
      </c>
      <c r="AS73" s="3">
        <v>0.04</v>
      </c>
      <c r="AT73" s="3">
        <v>0.03</v>
      </c>
      <c r="AU73" s="3" t="s">
        <v>915</v>
      </c>
      <c r="AV73" s="3">
        <v>20.8</v>
      </c>
      <c r="AY73" s="3" t="s">
        <v>247</v>
      </c>
      <c r="AZ73" s="3" t="s">
        <v>15</v>
      </c>
      <c r="BJ73" s="3" t="s">
        <v>916</v>
      </c>
      <c r="BK73" s="3">
        <v>0.05</v>
      </c>
      <c r="BL73" s="3">
        <v>0.04</v>
      </c>
      <c r="BM73" s="3">
        <v>0.03</v>
      </c>
      <c r="BN73" s="3" t="s">
        <v>15</v>
      </c>
      <c r="BO73" s="38">
        <v>46022</v>
      </c>
      <c r="BP73" s="3" t="s">
        <v>12</v>
      </c>
      <c r="BQ73" s="3" t="s">
        <v>12</v>
      </c>
    </row>
    <row r="74" spans="1:70" x14ac:dyDescent="0.3">
      <c r="A74" s="3" t="s">
        <v>917</v>
      </c>
      <c r="B74" t="s">
        <v>918</v>
      </c>
      <c r="C74" t="s">
        <v>919</v>
      </c>
      <c r="D74" t="s">
        <v>920</v>
      </c>
      <c r="E74" t="s">
        <v>15</v>
      </c>
      <c r="F74" t="s">
        <v>921</v>
      </c>
      <c r="G74" t="s">
        <v>182</v>
      </c>
      <c r="H74" t="s">
        <v>16</v>
      </c>
      <c r="I74" t="s">
        <v>894</v>
      </c>
      <c r="J74" t="s">
        <v>895</v>
      </c>
      <c r="K74" t="s">
        <v>437</v>
      </c>
      <c r="L74" t="s">
        <v>481</v>
      </c>
      <c r="M74">
        <v>5</v>
      </c>
      <c r="N74">
        <v>0.4</v>
      </c>
      <c r="O74">
        <v>0.6</v>
      </c>
      <c r="P74">
        <v>0</v>
      </c>
      <c r="Q74" s="36">
        <v>1830957</v>
      </c>
      <c r="R74" s="36">
        <v>559610679</v>
      </c>
      <c r="S74" s="37">
        <v>46051</v>
      </c>
      <c r="U74" s="17">
        <v>0.89</v>
      </c>
      <c r="V74">
        <v>27.11</v>
      </c>
      <c r="W74">
        <v>44.12</v>
      </c>
      <c r="X74" s="17">
        <v>47.06</v>
      </c>
      <c r="Y74">
        <v>-38.57</v>
      </c>
      <c r="Z74">
        <v>60.51</v>
      </c>
      <c r="AA74">
        <v>21.84</v>
      </c>
      <c r="AB74" s="3">
        <v>66.73</v>
      </c>
      <c r="AC74" s="3">
        <v>-16.829999999999998</v>
      </c>
      <c r="AD74" s="38">
        <v>46053</v>
      </c>
      <c r="AE74" s="3">
        <v>35.630000000000003</v>
      </c>
      <c r="AF74" s="3">
        <v>22.37</v>
      </c>
      <c r="AG74" s="3">
        <v>26.08</v>
      </c>
      <c r="AH74" s="3">
        <v>22.88</v>
      </c>
      <c r="AI74" s="3">
        <v>28.86</v>
      </c>
      <c r="AJ74" s="38">
        <v>45971</v>
      </c>
      <c r="AK74" s="3">
        <v>5</v>
      </c>
      <c r="AL74" s="3" t="s">
        <v>26</v>
      </c>
      <c r="AN74" s="38">
        <v>40255</v>
      </c>
      <c r="AO74" s="3" t="s">
        <v>922</v>
      </c>
      <c r="AU74" s="3" t="s">
        <v>454</v>
      </c>
      <c r="AY74" s="3" t="s">
        <v>247</v>
      </c>
      <c r="AZ74" s="3" t="s">
        <v>15</v>
      </c>
      <c r="BJ74" s="3" t="s">
        <v>923</v>
      </c>
      <c r="BN74" s="3" t="s">
        <v>15</v>
      </c>
      <c r="BO74" s="38">
        <v>46022</v>
      </c>
      <c r="BP74" s="3" t="s">
        <v>182</v>
      </c>
      <c r="BQ74" s="3" t="s">
        <v>182</v>
      </c>
    </row>
    <row r="75" spans="1:70" x14ac:dyDescent="0.3">
      <c r="A75" s="3" t="s">
        <v>924</v>
      </c>
      <c r="B75" t="s">
        <v>925</v>
      </c>
      <c r="C75" t="s">
        <v>926</v>
      </c>
      <c r="D75" t="s">
        <v>920</v>
      </c>
      <c r="E75" t="s">
        <v>15</v>
      </c>
      <c r="F75" t="s">
        <v>927</v>
      </c>
      <c r="G75" t="s">
        <v>182</v>
      </c>
      <c r="H75" t="s">
        <v>16</v>
      </c>
      <c r="I75" t="s">
        <v>894</v>
      </c>
      <c r="J75" t="s">
        <v>895</v>
      </c>
      <c r="K75" t="s">
        <v>437</v>
      </c>
      <c r="L75" t="s">
        <v>481</v>
      </c>
      <c r="M75">
        <v>4</v>
      </c>
      <c r="N75">
        <v>0.3</v>
      </c>
      <c r="O75">
        <v>0.5</v>
      </c>
      <c r="P75">
        <v>0</v>
      </c>
      <c r="Q75" s="36">
        <v>24759440</v>
      </c>
      <c r="R75" s="36">
        <v>147262413</v>
      </c>
      <c r="S75" s="37">
        <v>46051</v>
      </c>
      <c r="U75" s="17">
        <v>-0.13</v>
      </c>
      <c r="V75">
        <v>-10.039999999999999</v>
      </c>
      <c r="W75">
        <v>-12.29</v>
      </c>
      <c r="X75" s="17">
        <v>-13.82</v>
      </c>
      <c r="Y75">
        <v>19.3</v>
      </c>
      <c r="Z75">
        <v>-23.36</v>
      </c>
      <c r="AA75">
        <v>-24.28</v>
      </c>
      <c r="AB75" s="3">
        <v>-22.25</v>
      </c>
      <c r="AC75" s="3">
        <v>7.19</v>
      </c>
      <c r="AD75" s="38">
        <v>46053</v>
      </c>
      <c r="AE75" s="3">
        <v>-10.89</v>
      </c>
      <c r="AF75" s="3">
        <v>-9.25</v>
      </c>
      <c r="AG75" s="3">
        <v>10.87</v>
      </c>
      <c r="AH75" s="3">
        <v>15.04</v>
      </c>
      <c r="AI75" s="3">
        <v>18.899999999999999</v>
      </c>
      <c r="AJ75" s="38">
        <v>45971</v>
      </c>
      <c r="AK75" s="3">
        <v>4</v>
      </c>
      <c r="AL75" s="3" t="s">
        <v>26</v>
      </c>
      <c r="AN75" s="38">
        <v>39462</v>
      </c>
      <c r="AO75" s="3" t="s">
        <v>928</v>
      </c>
      <c r="AU75" s="3" t="s">
        <v>454</v>
      </c>
      <c r="AY75" s="3" t="s">
        <v>247</v>
      </c>
      <c r="AZ75" s="3" t="s">
        <v>15</v>
      </c>
      <c r="BJ75" s="3" t="s">
        <v>929</v>
      </c>
      <c r="BN75" s="3" t="s">
        <v>15</v>
      </c>
      <c r="BO75" s="38">
        <v>46022</v>
      </c>
      <c r="BP75" s="3" t="s">
        <v>182</v>
      </c>
      <c r="BQ75" s="3" t="s">
        <v>182</v>
      </c>
    </row>
    <row r="76" spans="1:70" x14ac:dyDescent="0.3">
      <c r="A76" s="3" t="s">
        <v>930</v>
      </c>
      <c r="B76" t="s">
        <v>931</v>
      </c>
      <c r="C76" t="s">
        <v>932</v>
      </c>
      <c r="D76" t="s">
        <v>83</v>
      </c>
      <c r="E76" t="s">
        <v>15</v>
      </c>
      <c r="F76" t="s">
        <v>510</v>
      </c>
      <c r="G76" t="s">
        <v>12</v>
      </c>
      <c r="H76" t="s">
        <v>16</v>
      </c>
      <c r="I76" t="s">
        <v>894</v>
      </c>
      <c r="J76" t="s">
        <v>895</v>
      </c>
      <c r="K76" t="s">
        <v>437</v>
      </c>
      <c r="L76" t="s">
        <v>425</v>
      </c>
      <c r="M76">
        <v>6</v>
      </c>
      <c r="N76">
        <v>0.6</v>
      </c>
      <c r="O76">
        <v>0.6</v>
      </c>
      <c r="P76">
        <v>0</v>
      </c>
      <c r="Q76" s="36">
        <v>689460</v>
      </c>
      <c r="R76" s="36">
        <v>1011885279</v>
      </c>
      <c r="S76" s="37">
        <v>46052</v>
      </c>
      <c r="U76" s="17">
        <v>0.39</v>
      </c>
      <c r="V76">
        <v>14.97</v>
      </c>
      <c r="W76">
        <v>52.51</v>
      </c>
      <c r="X76" s="17">
        <v>110.24</v>
      </c>
      <c r="Y76">
        <v>-57.69</v>
      </c>
      <c r="Z76">
        <v>67.05</v>
      </c>
      <c r="AA76">
        <v>74.02</v>
      </c>
      <c r="AB76" s="3">
        <v>85.72</v>
      </c>
      <c r="AC76" s="3">
        <v>-3.75</v>
      </c>
      <c r="AD76" s="38">
        <v>46053</v>
      </c>
      <c r="AE76" s="3">
        <v>47.11</v>
      </c>
      <c r="AF76" s="3">
        <v>21.03</v>
      </c>
      <c r="AG76" s="3">
        <v>34.65</v>
      </c>
      <c r="AH76" s="3">
        <v>30.26</v>
      </c>
      <c r="AI76" s="3">
        <v>37.97</v>
      </c>
      <c r="AJ76" s="38">
        <v>46050</v>
      </c>
      <c r="AK76" s="3">
        <v>6</v>
      </c>
      <c r="AL76" s="3" t="s">
        <v>26</v>
      </c>
      <c r="AN76" s="38">
        <v>38895</v>
      </c>
      <c r="AO76" s="3" t="s">
        <v>933</v>
      </c>
      <c r="AU76" s="3" t="s">
        <v>566</v>
      </c>
      <c r="AV76" s="3">
        <v>93.59</v>
      </c>
      <c r="AY76" s="3" t="s">
        <v>247</v>
      </c>
      <c r="AZ76" s="3" t="s">
        <v>15</v>
      </c>
      <c r="BJ76" s="3" t="s">
        <v>934</v>
      </c>
      <c r="BN76" s="3" t="s">
        <v>15</v>
      </c>
      <c r="BO76" s="38">
        <v>46022</v>
      </c>
      <c r="BP76" s="3" t="s">
        <v>12</v>
      </c>
      <c r="BQ76" s="3" t="s">
        <v>12</v>
      </c>
    </row>
    <row r="77" spans="1:70" x14ac:dyDescent="0.3">
      <c r="A77" s="3" t="s">
        <v>935</v>
      </c>
      <c r="B77" t="s">
        <v>936</v>
      </c>
      <c r="C77" t="s">
        <v>937</v>
      </c>
      <c r="D77" t="s">
        <v>83</v>
      </c>
      <c r="E77" t="s">
        <v>15</v>
      </c>
      <c r="G77" t="s">
        <v>12</v>
      </c>
      <c r="H77" t="s">
        <v>8</v>
      </c>
      <c r="I77" t="s">
        <v>721</v>
      </c>
      <c r="J77" t="s">
        <v>187</v>
      </c>
      <c r="K77" t="s">
        <v>437</v>
      </c>
      <c r="L77" t="s">
        <v>425</v>
      </c>
      <c r="M77">
        <v>4</v>
      </c>
      <c r="N77">
        <v>0.3</v>
      </c>
      <c r="O77">
        <v>0.3</v>
      </c>
      <c r="P77">
        <v>0</v>
      </c>
      <c r="Q77" s="36">
        <v>33177112</v>
      </c>
      <c r="R77" s="36">
        <v>9618443245</v>
      </c>
      <c r="S77" s="37">
        <v>46052</v>
      </c>
      <c r="U77" s="17">
        <v>0.99</v>
      </c>
      <c r="V77">
        <v>16.62</v>
      </c>
      <c r="W77">
        <v>19.82</v>
      </c>
      <c r="X77" s="17">
        <v>20.89</v>
      </c>
      <c r="Y77">
        <v>-17.88</v>
      </c>
      <c r="AD77" s="38">
        <v>46053</v>
      </c>
      <c r="AE77" s="3">
        <v>17.63</v>
      </c>
      <c r="AG77" s="3">
        <v>9.64</v>
      </c>
      <c r="AH77" s="3">
        <v>10.08</v>
      </c>
      <c r="AJ77" s="38">
        <v>46050</v>
      </c>
      <c r="AK77" s="3">
        <v>4</v>
      </c>
      <c r="AL77" s="3" t="s">
        <v>26</v>
      </c>
      <c r="AN77" s="38">
        <v>44349</v>
      </c>
      <c r="AO77" s="3" t="s">
        <v>256</v>
      </c>
      <c r="AQ77" s="3">
        <v>3.97</v>
      </c>
      <c r="AR77" s="3">
        <v>5.76</v>
      </c>
      <c r="AS77" s="3">
        <v>5.4</v>
      </c>
      <c r="AU77" s="3" t="s">
        <v>938</v>
      </c>
      <c r="AV77" s="3">
        <v>95.98</v>
      </c>
      <c r="AY77" s="3" t="s">
        <v>247</v>
      </c>
      <c r="AZ77" s="3" t="s">
        <v>238</v>
      </c>
      <c r="BA77" s="3" t="s">
        <v>427</v>
      </c>
      <c r="BB77" s="3" t="s">
        <v>427</v>
      </c>
      <c r="BJ77" s="3" t="s">
        <v>939</v>
      </c>
      <c r="BK77" s="3">
        <v>5.76</v>
      </c>
      <c r="BL77" s="3">
        <v>5.4</v>
      </c>
      <c r="BN77" s="3" t="s">
        <v>15</v>
      </c>
      <c r="BO77" s="38">
        <v>46022</v>
      </c>
      <c r="BP77" s="3" t="s">
        <v>12</v>
      </c>
      <c r="BQ77" s="3" t="s">
        <v>12</v>
      </c>
    </row>
    <row r="78" spans="1:70" x14ac:dyDescent="0.3">
      <c r="A78" s="3" t="s">
        <v>940</v>
      </c>
      <c r="B78" t="s">
        <v>941</v>
      </c>
      <c r="C78" t="s">
        <v>942</v>
      </c>
      <c r="D78" t="s">
        <v>80</v>
      </c>
      <c r="E78" t="s">
        <v>15</v>
      </c>
      <c r="G78" t="s">
        <v>12</v>
      </c>
      <c r="H78" t="s">
        <v>16</v>
      </c>
      <c r="I78" t="s">
        <v>645</v>
      </c>
      <c r="J78" t="s">
        <v>187</v>
      </c>
      <c r="K78" t="s">
        <v>437</v>
      </c>
      <c r="L78" t="s">
        <v>943</v>
      </c>
      <c r="M78">
        <v>4</v>
      </c>
      <c r="N78">
        <v>0.09</v>
      </c>
      <c r="O78">
        <v>7.0000000000000007E-2</v>
      </c>
      <c r="P78">
        <v>0</v>
      </c>
      <c r="Q78" s="36">
        <v>7273476</v>
      </c>
      <c r="R78" s="36">
        <v>23291356829</v>
      </c>
      <c r="S78" s="37">
        <v>46052</v>
      </c>
      <c r="V78">
        <v>15.17</v>
      </c>
      <c r="W78">
        <v>22.57</v>
      </c>
      <c r="X78" s="17">
        <v>22.66</v>
      </c>
      <c r="Y78">
        <v>-20.58</v>
      </c>
      <c r="Z78">
        <v>27.33</v>
      </c>
      <c r="AD78" s="38">
        <v>46053</v>
      </c>
      <c r="AG78" s="3">
        <v>10.87</v>
      </c>
      <c r="AH78" s="3">
        <v>11.61</v>
      </c>
      <c r="AI78" s="3">
        <v>15.12</v>
      </c>
      <c r="AJ78" s="38">
        <v>45996</v>
      </c>
      <c r="AK78" s="3">
        <v>4</v>
      </c>
      <c r="AL78" s="3" t="s">
        <v>26</v>
      </c>
      <c r="AN78" s="38">
        <v>41607</v>
      </c>
      <c r="AO78" s="3" t="s">
        <v>248</v>
      </c>
      <c r="AP78" s="3">
        <v>79.88</v>
      </c>
      <c r="AQ78" s="3">
        <v>5.33</v>
      </c>
      <c r="AR78" s="3">
        <v>7.5</v>
      </c>
      <c r="AS78" s="3">
        <v>7.13</v>
      </c>
      <c r="AT78" s="3">
        <v>7.51</v>
      </c>
      <c r="AU78" s="3" t="s">
        <v>938</v>
      </c>
      <c r="AV78" s="3">
        <v>92.8</v>
      </c>
      <c r="AY78" s="3" t="s">
        <v>247</v>
      </c>
      <c r="AZ78" s="3" t="s">
        <v>238</v>
      </c>
      <c r="BA78" s="3" t="s">
        <v>671</v>
      </c>
      <c r="BB78" s="3" t="s">
        <v>427</v>
      </c>
      <c r="BJ78" s="3" t="s">
        <v>944</v>
      </c>
      <c r="BK78" s="3">
        <v>7.5</v>
      </c>
      <c r="BL78" s="3">
        <v>7.13</v>
      </c>
      <c r="BM78" s="3">
        <v>7.51</v>
      </c>
      <c r="BN78" s="3" t="s">
        <v>15</v>
      </c>
      <c r="BO78" s="38">
        <v>46022</v>
      </c>
      <c r="BP78" s="3" t="s">
        <v>12</v>
      </c>
      <c r="BQ78" s="3" t="s">
        <v>12</v>
      </c>
    </row>
    <row r="79" spans="1:70" x14ac:dyDescent="0.3">
      <c r="A79" s="3" t="s">
        <v>945</v>
      </c>
      <c r="B79" t="s">
        <v>946</v>
      </c>
      <c r="C79" t="s">
        <v>947</v>
      </c>
      <c r="D79" t="s">
        <v>80</v>
      </c>
      <c r="E79" t="s">
        <v>15</v>
      </c>
      <c r="F79" t="s">
        <v>948</v>
      </c>
      <c r="G79" t="s">
        <v>12</v>
      </c>
      <c r="H79" t="s">
        <v>16</v>
      </c>
      <c r="I79" t="s">
        <v>678</v>
      </c>
      <c r="J79" t="s">
        <v>187</v>
      </c>
      <c r="K79" t="s">
        <v>437</v>
      </c>
      <c r="L79" t="s">
        <v>603</v>
      </c>
      <c r="M79">
        <v>5</v>
      </c>
      <c r="N79">
        <v>0.27</v>
      </c>
      <c r="O79">
        <v>0.2</v>
      </c>
      <c r="P79">
        <v>0</v>
      </c>
      <c r="Q79" s="36">
        <v>9523416</v>
      </c>
      <c r="R79" s="36">
        <v>5566597956</v>
      </c>
      <c r="S79" s="37">
        <v>46052</v>
      </c>
      <c r="U79" s="17">
        <v>0</v>
      </c>
      <c r="V79">
        <v>18.22</v>
      </c>
      <c r="W79">
        <v>23.27</v>
      </c>
      <c r="X79" s="17">
        <v>50.33</v>
      </c>
      <c r="Y79">
        <v>-34.51</v>
      </c>
      <c r="AD79" s="38">
        <v>46053</v>
      </c>
      <c r="AE79" s="3">
        <v>9.52</v>
      </c>
      <c r="AG79" s="3">
        <v>15.45</v>
      </c>
      <c r="AH79" s="3">
        <v>14.71</v>
      </c>
      <c r="AI79" s="3">
        <v>19.29</v>
      </c>
      <c r="AJ79" s="38">
        <v>45996</v>
      </c>
      <c r="AK79" s="3">
        <v>5</v>
      </c>
      <c r="AL79" s="3" t="s">
        <v>26</v>
      </c>
      <c r="AN79" s="38">
        <v>44215</v>
      </c>
      <c r="AO79" s="3" t="s">
        <v>250</v>
      </c>
      <c r="AQ79" s="3">
        <v>5.28</v>
      </c>
      <c r="AR79" s="3">
        <v>7.51</v>
      </c>
      <c r="AS79" s="3">
        <v>7.14</v>
      </c>
      <c r="AT79" s="3">
        <v>7.52</v>
      </c>
      <c r="AU79" s="3" t="s">
        <v>575</v>
      </c>
      <c r="AV79" s="3">
        <v>88.2</v>
      </c>
      <c r="AY79" s="3" t="s">
        <v>247</v>
      </c>
      <c r="AZ79" s="3" t="s">
        <v>238</v>
      </c>
      <c r="BA79" s="3" t="s">
        <v>461</v>
      </c>
      <c r="BB79" s="3" t="s">
        <v>461</v>
      </c>
      <c r="BJ79" s="3" t="s">
        <v>949</v>
      </c>
      <c r="BK79" s="3">
        <v>7.51</v>
      </c>
      <c r="BL79" s="3">
        <v>7.14</v>
      </c>
      <c r="BM79" s="3">
        <v>7.52</v>
      </c>
      <c r="BN79" s="3" t="s">
        <v>15</v>
      </c>
      <c r="BO79" s="38">
        <v>46022</v>
      </c>
      <c r="BP79" s="3" t="s">
        <v>12</v>
      </c>
      <c r="BQ79" s="3" t="s">
        <v>12</v>
      </c>
    </row>
  </sheetData>
  <autoFilter ref="A1:AA69" xr:uid="{00000000-0009-0000-0000-000003000000}"/>
  <pageMargins left="0.75" right="0.75" top="0.75" bottom="0.75" header="0.5" footer="0.5"/>
  <pageSetup paperSize="9" pageOrder="overThenDown" orientation="landscape" r:id="rId1"/>
  <headerFooter>
    <oddHeader>&amp;L&amp;"Verdana,Bold"&amp;6 042022_SL_EasyBuziness_T1_2022&amp;"Verdana,Regular"&amp;6  | Release Date &amp;D | &amp;P of &amp;N</oddHeader>
    <oddFooter>&amp;L&amp;"Morningstar 1,Bold"&amp;12 ß&amp;"Verdana,Regular"&amp;5©2022 Morningstar.All Rights Reserved. All Data and information is gathered from accurate sources but is not warranted to be correct, complete, or accurate.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2B41F-3D5E-4765-83D0-A7452BE4FCC8}">
  <dimension ref="A1:G79"/>
  <sheetViews>
    <sheetView topLeftCell="A26" workbookViewId="0">
      <selection activeCell="C3" sqref="C3"/>
    </sheetView>
  </sheetViews>
  <sheetFormatPr baseColWidth="10" defaultRowHeight="18.75" x14ac:dyDescent="0.3"/>
  <cols>
    <col min="6" max="6" width="11.796875" bestFit="1" customWidth="1"/>
    <col min="7" max="7" width="21.69921875" bestFit="1" customWidth="1"/>
  </cols>
  <sheetData>
    <row r="1" spans="1:7" ht="47.25" x14ac:dyDescent="0.3">
      <c r="A1" s="10" t="s">
        <v>2</v>
      </c>
      <c r="B1" s="10" t="s">
        <v>10</v>
      </c>
      <c r="C1" s="10" t="s">
        <v>0</v>
      </c>
      <c r="D1" s="10" t="s">
        <v>11</v>
      </c>
      <c r="E1" s="10" t="s">
        <v>961</v>
      </c>
      <c r="F1" s="10" t="s">
        <v>200</v>
      </c>
      <c r="G1" s="10" t="s">
        <v>201</v>
      </c>
    </row>
    <row r="2" spans="1:7" x14ac:dyDescent="0.3">
      <c r="A2" s="12" t="s">
        <v>40</v>
      </c>
      <c r="B2" s="12" t="s">
        <v>114</v>
      </c>
      <c r="C2" s="12" t="s">
        <v>42</v>
      </c>
      <c r="D2" s="13" t="s">
        <v>631</v>
      </c>
      <c r="E2" s="13" t="s">
        <v>111</v>
      </c>
      <c r="F2" s="13" t="s">
        <v>204</v>
      </c>
      <c r="G2" s="13" t="s">
        <v>42</v>
      </c>
    </row>
    <row r="3" spans="1:7" ht="30" x14ac:dyDescent="0.3">
      <c r="A3" s="12" t="s">
        <v>132</v>
      </c>
      <c r="B3" s="12" t="s">
        <v>114</v>
      </c>
      <c r="C3" s="12" t="s">
        <v>16</v>
      </c>
      <c r="D3" s="13" t="s">
        <v>631</v>
      </c>
      <c r="E3" s="13" t="s">
        <v>111</v>
      </c>
      <c r="F3" s="13" t="s">
        <v>204</v>
      </c>
      <c r="G3" s="13" t="s">
        <v>226</v>
      </c>
    </row>
    <row r="4" spans="1:7" x14ac:dyDescent="0.3">
      <c r="A4" s="12" t="s">
        <v>52</v>
      </c>
      <c r="B4" s="12" t="s">
        <v>114</v>
      </c>
      <c r="C4" s="12" t="s">
        <v>54</v>
      </c>
      <c r="D4" s="13" t="s">
        <v>631</v>
      </c>
      <c r="E4" s="13" t="s">
        <v>112</v>
      </c>
      <c r="F4" s="13" t="s">
        <v>204</v>
      </c>
      <c r="G4" s="13" t="s">
        <v>54</v>
      </c>
    </row>
    <row r="5" spans="1:7" x14ac:dyDescent="0.3">
      <c r="A5" s="12" t="s">
        <v>49</v>
      </c>
      <c r="B5" s="12" t="s">
        <v>114</v>
      </c>
      <c r="C5" s="12" t="s">
        <v>956</v>
      </c>
      <c r="D5" s="13" t="s">
        <v>631</v>
      </c>
      <c r="E5" s="13" t="s">
        <v>112</v>
      </c>
      <c r="F5" s="13" t="s">
        <v>204</v>
      </c>
      <c r="G5" s="13" t="s">
        <v>213</v>
      </c>
    </row>
    <row r="6" spans="1:7" x14ac:dyDescent="0.3">
      <c r="A6" s="12" t="s">
        <v>47</v>
      </c>
      <c r="B6" s="12" t="s">
        <v>114</v>
      </c>
      <c r="C6" s="12" t="s">
        <v>956</v>
      </c>
      <c r="D6" s="13" t="s">
        <v>631</v>
      </c>
      <c r="E6" s="13" t="s">
        <v>111</v>
      </c>
      <c r="F6" s="13" t="s">
        <v>204</v>
      </c>
      <c r="G6" s="13" t="s">
        <v>211</v>
      </c>
    </row>
    <row r="7" spans="1:7" x14ac:dyDescent="0.3">
      <c r="A7" s="12" t="s">
        <v>125</v>
      </c>
      <c r="B7" s="12" t="s">
        <v>114</v>
      </c>
      <c r="C7" s="12" t="s">
        <v>179</v>
      </c>
      <c r="D7" s="13" t="s">
        <v>631</v>
      </c>
      <c r="E7" s="13" t="s">
        <v>112</v>
      </c>
      <c r="F7" s="13" t="s">
        <v>204</v>
      </c>
      <c r="G7" s="13" t="s">
        <v>179</v>
      </c>
    </row>
    <row r="8" spans="1:7" x14ac:dyDescent="0.3">
      <c r="A8" s="12" t="s">
        <v>126</v>
      </c>
      <c r="B8" s="12" t="s">
        <v>114</v>
      </c>
      <c r="C8" s="12" t="s">
        <v>57</v>
      </c>
      <c r="D8" s="13" t="s">
        <v>631</v>
      </c>
      <c r="E8" s="13" t="s">
        <v>111</v>
      </c>
      <c r="F8" s="13" t="s">
        <v>204</v>
      </c>
      <c r="G8" s="13" t="s">
        <v>57</v>
      </c>
    </row>
    <row r="9" spans="1:7" ht="30" x14ac:dyDescent="0.3">
      <c r="A9" s="12" t="s">
        <v>30</v>
      </c>
      <c r="B9" s="12" t="s">
        <v>114</v>
      </c>
      <c r="C9" s="12" t="s">
        <v>16</v>
      </c>
      <c r="D9" s="13" t="s">
        <v>631</v>
      </c>
      <c r="E9" s="13" t="s">
        <v>112</v>
      </c>
      <c r="F9" s="13" t="s">
        <v>204</v>
      </c>
      <c r="G9" s="13" t="s">
        <v>16</v>
      </c>
    </row>
    <row r="10" spans="1:7" ht="30" x14ac:dyDescent="0.3">
      <c r="A10" s="12" t="s">
        <v>115</v>
      </c>
      <c r="B10" s="12" t="s">
        <v>114</v>
      </c>
      <c r="C10" s="12" t="s">
        <v>16</v>
      </c>
      <c r="D10" s="13" t="s">
        <v>631</v>
      </c>
      <c r="E10" s="13" t="s">
        <v>112</v>
      </c>
      <c r="F10" s="13" t="s">
        <v>204</v>
      </c>
      <c r="G10" s="13" t="s">
        <v>16</v>
      </c>
    </row>
    <row r="11" spans="1:7" ht="30" x14ac:dyDescent="0.3">
      <c r="A11" s="12" t="s">
        <v>27</v>
      </c>
      <c r="B11" s="12" t="s">
        <v>114</v>
      </c>
      <c r="C11" s="12" t="s">
        <v>16</v>
      </c>
      <c r="D11" s="13" t="s">
        <v>631</v>
      </c>
      <c r="E11" s="13" t="s">
        <v>112</v>
      </c>
      <c r="F11" s="13" t="s">
        <v>204</v>
      </c>
      <c r="G11" s="13" t="s">
        <v>16</v>
      </c>
    </row>
    <row r="12" spans="1:7" ht="30" x14ac:dyDescent="0.3">
      <c r="A12" s="12" t="s">
        <v>127</v>
      </c>
      <c r="B12" s="12" t="s">
        <v>114</v>
      </c>
      <c r="C12" s="12" t="s">
        <v>16</v>
      </c>
      <c r="D12" s="13" t="s">
        <v>631</v>
      </c>
      <c r="E12" s="13" t="s">
        <v>112</v>
      </c>
      <c r="F12" s="13" t="s">
        <v>204</v>
      </c>
      <c r="G12" s="13" t="s">
        <v>16</v>
      </c>
    </row>
    <row r="13" spans="1:7" ht="30" x14ac:dyDescent="0.3">
      <c r="A13" s="12" t="s">
        <v>128</v>
      </c>
      <c r="B13" s="12" t="s">
        <v>114</v>
      </c>
      <c r="C13" s="12" t="s">
        <v>16</v>
      </c>
      <c r="D13" s="13" t="s">
        <v>631</v>
      </c>
      <c r="E13" s="13" t="s">
        <v>111</v>
      </c>
      <c r="F13" s="13" t="s">
        <v>204</v>
      </c>
      <c r="G13" s="13" t="s">
        <v>16</v>
      </c>
    </row>
    <row r="14" spans="1:7" ht="30" x14ac:dyDescent="0.3">
      <c r="A14" s="12" t="s">
        <v>28</v>
      </c>
      <c r="B14" s="12" t="s">
        <v>114</v>
      </c>
      <c r="C14" s="12" t="s">
        <v>16</v>
      </c>
      <c r="D14" s="13" t="s">
        <v>631</v>
      </c>
      <c r="E14" s="13" t="s">
        <v>112</v>
      </c>
      <c r="F14" s="13" t="s">
        <v>204</v>
      </c>
      <c r="G14" s="13" t="s">
        <v>16</v>
      </c>
    </row>
    <row r="15" spans="1:7" x14ac:dyDescent="0.3">
      <c r="A15" s="12" t="s">
        <v>32</v>
      </c>
      <c r="B15" s="12" t="s">
        <v>114</v>
      </c>
      <c r="C15" s="12" t="s">
        <v>7</v>
      </c>
      <c r="D15" s="13" t="s">
        <v>631</v>
      </c>
      <c r="E15" s="13" t="s">
        <v>111</v>
      </c>
      <c r="F15" s="13" t="s">
        <v>204</v>
      </c>
      <c r="G15" s="13" t="s">
        <v>7</v>
      </c>
    </row>
    <row r="16" spans="1:7" x14ac:dyDescent="0.3">
      <c r="A16" s="12" t="s">
        <v>118</v>
      </c>
      <c r="B16" s="12" t="s">
        <v>114</v>
      </c>
      <c r="C16" s="12" t="s">
        <v>7</v>
      </c>
      <c r="D16" s="13" t="s">
        <v>960</v>
      </c>
      <c r="E16" s="13" t="s">
        <v>111</v>
      </c>
      <c r="F16" s="13" t="s">
        <v>204</v>
      </c>
      <c r="G16" s="13" t="s">
        <v>7</v>
      </c>
    </row>
    <row r="17" spans="1:7" x14ac:dyDescent="0.3">
      <c r="A17" s="12" t="s">
        <v>133</v>
      </c>
      <c r="B17" s="12" t="s">
        <v>114</v>
      </c>
      <c r="C17" s="12" t="s">
        <v>7</v>
      </c>
      <c r="D17" s="13" t="s">
        <v>632</v>
      </c>
      <c r="E17" s="13" t="s">
        <v>962</v>
      </c>
      <c r="F17" s="13" t="s">
        <v>204</v>
      </c>
      <c r="G17" s="13" t="s">
        <v>7</v>
      </c>
    </row>
    <row r="18" spans="1:7" x14ac:dyDescent="0.3">
      <c r="A18" s="12" t="s">
        <v>43</v>
      </c>
      <c r="B18" s="12" t="s">
        <v>114</v>
      </c>
      <c r="C18" s="12" t="s">
        <v>210</v>
      </c>
      <c r="D18" s="13" t="s">
        <v>631</v>
      </c>
      <c r="E18" s="13" t="s">
        <v>111</v>
      </c>
      <c r="F18" s="13" t="s">
        <v>204</v>
      </c>
      <c r="G18" s="13" t="s">
        <v>210</v>
      </c>
    </row>
    <row r="19" spans="1:7" x14ac:dyDescent="0.3">
      <c r="A19" s="12" t="s">
        <v>33</v>
      </c>
      <c r="B19" s="12" t="s">
        <v>114</v>
      </c>
      <c r="C19" s="12" t="s">
        <v>17</v>
      </c>
      <c r="D19" s="13" t="s">
        <v>631</v>
      </c>
      <c r="E19" s="13" t="s">
        <v>111</v>
      </c>
      <c r="F19" s="13" t="s">
        <v>204</v>
      </c>
      <c r="G19" s="13" t="s">
        <v>17</v>
      </c>
    </row>
    <row r="20" spans="1:7" x14ac:dyDescent="0.3">
      <c r="A20" s="12" t="s">
        <v>129</v>
      </c>
      <c r="B20" s="12" t="s">
        <v>114</v>
      </c>
      <c r="C20" s="12" t="s">
        <v>17</v>
      </c>
      <c r="D20" s="13" t="s">
        <v>631</v>
      </c>
      <c r="E20" s="13" t="s">
        <v>111</v>
      </c>
      <c r="F20" s="13" t="s">
        <v>204</v>
      </c>
      <c r="G20" s="13" t="s">
        <v>17</v>
      </c>
    </row>
    <row r="21" spans="1:7" x14ac:dyDescent="0.3">
      <c r="A21" s="12" t="s">
        <v>120</v>
      </c>
      <c r="B21" s="12" t="s">
        <v>114</v>
      </c>
      <c r="C21" s="12" t="s">
        <v>17</v>
      </c>
      <c r="D21" s="13" t="s">
        <v>631</v>
      </c>
      <c r="E21" s="13" t="s">
        <v>111</v>
      </c>
      <c r="F21" s="13" t="s">
        <v>204</v>
      </c>
      <c r="G21" s="13" t="s">
        <v>17</v>
      </c>
    </row>
    <row r="22" spans="1:7" x14ac:dyDescent="0.3">
      <c r="A22" s="12" t="s">
        <v>134</v>
      </c>
      <c r="B22" s="12" t="s">
        <v>114</v>
      </c>
      <c r="C22" s="12" t="s">
        <v>957</v>
      </c>
      <c r="D22" s="13" t="s">
        <v>631</v>
      </c>
      <c r="E22" s="13" t="s">
        <v>111</v>
      </c>
      <c r="F22" s="13" t="s">
        <v>204</v>
      </c>
      <c r="G22" s="13" t="s">
        <v>8</v>
      </c>
    </row>
    <row r="23" spans="1:7" x14ac:dyDescent="0.3">
      <c r="A23" s="12" t="s">
        <v>135</v>
      </c>
      <c r="B23" s="12" t="s">
        <v>114</v>
      </c>
      <c r="C23" s="12" t="s">
        <v>957</v>
      </c>
      <c r="D23" s="13" t="s">
        <v>631</v>
      </c>
      <c r="E23" s="13" t="s">
        <v>112</v>
      </c>
      <c r="F23" s="13" t="s">
        <v>204</v>
      </c>
      <c r="G23" s="13" t="s">
        <v>8</v>
      </c>
    </row>
    <row r="24" spans="1:7" x14ac:dyDescent="0.3">
      <c r="A24" s="12" t="s">
        <v>136</v>
      </c>
      <c r="B24" s="12" t="s">
        <v>114</v>
      </c>
      <c r="C24" s="12" t="s">
        <v>957</v>
      </c>
      <c r="D24" s="13" t="s">
        <v>631</v>
      </c>
      <c r="E24" s="13" t="s">
        <v>112</v>
      </c>
      <c r="F24" s="13" t="s">
        <v>204</v>
      </c>
      <c r="G24" s="13" t="s">
        <v>8</v>
      </c>
    </row>
    <row r="25" spans="1:7" x14ac:dyDescent="0.3">
      <c r="A25" s="12" t="s">
        <v>137</v>
      </c>
      <c r="B25" s="12" t="s">
        <v>114</v>
      </c>
      <c r="C25" s="12" t="s">
        <v>957</v>
      </c>
      <c r="D25" s="13" t="s">
        <v>631</v>
      </c>
      <c r="E25" s="13" t="s">
        <v>111</v>
      </c>
      <c r="F25" s="13" t="s">
        <v>204</v>
      </c>
      <c r="G25" s="13" t="s">
        <v>8</v>
      </c>
    </row>
    <row r="26" spans="1:7" x14ac:dyDescent="0.3">
      <c r="A26" s="12" t="s">
        <v>130</v>
      </c>
      <c r="B26" s="12" t="s">
        <v>114</v>
      </c>
      <c r="C26" s="12" t="s">
        <v>180</v>
      </c>
      <c r="D26" s="13" t="s">
        <v>631</v>
      </c>
      <c r="E26" s="13" t="s">
        <v>112</v>
      </c>
      <c r="F26" s="13" t="s">
        <v>204</v>
      </c>
      <c r="G26" s="13" t="s">
        <v>180</v>
      </c>
    </row>
    <row r="27" spans="1:7" x14ac:dyDescent="0.3">
      <c r="A27" s="12" t="s">
        <v>46</v>
      </c>
      <c r="B27" s="12" t="s">
        <v>114</v>
      </c>
      <c r="C27" s="12" t="s">
        <v>18</v>
      </c>
      <c r="D27" s="13" t="s">
        <v>631</v>
      </c>
      <c r="E27" s="13" t="s">
        <v>111</v>
      </c>
      <c r="F27" s="13" t="s">
        <v>204</v>
      </c>
      <c r="G27" s="13" t="s">
        <v>18</v>
      </c>
    </row>
    <row r="28" spans="1:7" x14ac:dyDescent="0.3">
      <c r="A28" s="12" t="s">
        <v>55</v>
      </c>
      <c r="B28" s="12" t="s">
        <v>114</v>
      </c>
      <c r="C28" s="12" t="s">
        <v>958</v>
      </c>
      <c r="D28" s="13" t="s">
        <v>631</v>
      </c>
      <c r="E28" s="13" t="s">
        <v>112</v>
      </c>
      <c r="F28" s="13" t="s">
        <v>204</v>
      </c>
      <c r="G28" s="13" t="s">
        <v>212</v>
      </c>
    </row>
    <row r="29" spans="1:7" x14ac:dyDescent="0.3">
      <c r="A29" s="12" t="s">
        <v>48</v>
      </c>
      <c r="B29" s="12" t="s">
        <v>114</v>
      </c>
      <c r="C29" s="12" t="s">
        <v>958</v>
      </c>
      <c r="D29" s="13" t="s">
        <v>631</v>
      </c>
      <c r="E29" s="13" t="s">
        <v>111</v>
      </c>
      <c r="F29" s="13" t="s">
        <v>204</v>
      </c>
      <c r="G29" s="13" t="s">
        <v>212</v>
      </c>
    </row>
    <row r="30" spans="1:7" x14ac:dyDescent="0.3">
      <c r="A30" s="12" t="s">
        <v>38</v>
      </c>
      <c r="B30" s="12" t="s">
        <v>114</v>
      </c>
      <c r="C30" s="12" t="s">
        <v>39</v>
      </c>
      <c r="D30" s="13" t="s">
        <v>631</v>
      </c>
      <c r="E30" s="13" t="s">
        <v>111</v>
      </c>
      <c r="F30" s="13" t="s">
        <v>204</v>
      </c>
      <c r="G30" s="13" t="s">
        <v>39</v>
      </c>
    </row>
    <row r="31" spans="1:7" x14ac:dyDescent="0.3">
      <c r="A31" s="12" t="s">
        <v>131</v>
      </c>
      <c r="B31" s="12" t="s">
        <v>114</v>
      </c>
      <c r="C31" s="12" t="s">
        <v>39</v>
      </c>
      <c r="D31" s="13" t="s">
        <v>631</v>
      </c>
      <c r="E31" s="13" t="s">
        <v>112</v>
      </c>
      <c r="F31" s="13" t="s">
        <v>204</v>
      </c>
      <c r="G31" s="13" t="s">
        <v>39</v>
      </c>
    </row>
    <row r="32" spans="1:7" x14ac:dyDescent="0.3">
      <c r="A32" s="12" t="s">
        <v>35</v>
      </c>
      <c r="B32" s="12" t="s">
        <v>114</v>
      </c>
      <c r="C32" s="12" t="s">
        <v>37</v>
      </c>
      <c r="D32" s="13" t="s">
        <v>631</v>
      </c>
      <c r="E32" s="13" t="s">
        <v>112</v>
      </c>
      <c r="F32" s="13" t="s">
        <v>204</v>
      </c>
      <c r="G32" s="13" t="s">
        <v>37</v>
      </c>
    </row>
    <row r="33" spans="1:7" x14ac:dyDescent="0.3">
      <c r="A33" s="12" t="s">
        <v>31</v>
      </c>
      <c r="B33" s="12" t="s">
        <v>114</v>
      </c>
      <c r="C33" s="12" t="s">
        <v>6</v>
      </c>
      <c r="D33" s="13" t="s">
        <v>631</v>
      </c>
      <c r="E33" s="13" t="s">
        <v>111</v>
      </c>
      <c r="F33" s="13" t="s">
        <v>204</v>
      </c>
      <c r="G33" s="13" t="s">
        <v>209</v>
      </c>
    </row>
    <row r="34" spans="1:7" x14ac:dyDescent="0.3">
      <c r="A34" s="12" t="s">
        <v>150</v>
      </c>
      <c r="B34" s="12" t="s">
        <v>114</v>
      </c>
      <c r="C34" s="12" t="s">
        <v>7</v>
      </c>
      <c r="D34" s="13" t="s">
        <v>631</v>
      </c>
      <c r="E34" s="13" t="s">
        <v>112</v>
      </c>
      <c r="F34" s="13" t="s">
        <v>205</v>
      </c>
      <c r="G34" s="13" t="s">
        <v>236</v>
      </c>
    </row>
    <row r="35" spans="1:7" x14ac:dyDescent="0.3">
      <c r="A35" s="12" t="s">
        <v>379</v>
      </c>
      <c r="B35" s="12" t="s">
        <v>114</v>
      </c>
      <c r="C35" s="12" t="s">
        <v>7</v>
      </c>
      <c r="D35" s="13" t="s">
        <v>959</v>
      </c>
      <c r="E35" s="13" t="s">
        <v>111</v>
      </c>
      <c r="F35" s="13" t="s">
        <v>205</v>
      </c>
      <c r="G35" s="13" t="s">
        <v>965</v>
      </c>
    </row>
    <row r="36" spans="1:7" x14ac:dyDescent="0.3">
      <c r="A36" s="12" t="s">
        <v>59</v>
      </c>
      <c r="B36" s="12" t="s">
        <v>114</v>
      </c>
      <c r="C36" s="12" t="s">
        <v>7</v>
      </c>
      <c r="D36" s="13" t="s">
        <v>631</v>
      </c>
      <c r="E36" s="13" t="s">
        <v>111</v>
      </c>
      <c r="F36" s="13" t="s">
        <v>205</v>
      </c>
      <c r="G36" s="13" t="s">
        <v>309</v>
      </c>
    </row>
    <row r="37" spans="1:7" x14ac:dyDescent="0.3">
      <c r="A37" s="12" t="s">
        <v>63</v>
      </c>
      <c r="B37" s="12" t="s">
        <v>114</v>
      </c>
      <c r="C37" s="12" t="s">
        <v>7</v>
      </c>
      <c r="D37" s="13" t="s">
        <v>631</v>
      </c>
      <c r="E37" s="13" t="s">
        <v>112</v>
      </c>
      <c r="F37" s="13" t="s">
        <v>205</v>
      </c>
      <c r="G37" s="13" t="s">
        <v>218</v>
      </c>
    </row>
    <row r="38" spans="1:7" x14ac:dyDescent="0.3">
      <c r="A38" s="12" t="s">
        <v>62</v>
      </c>
      <c r="B38" s="12" t="s">
        <v>114</v>
      </c>
      <c r="C38" s="12" t="s">
        <v>7</v>
      </c>
      <c r="D38" s="13" t="s">
        <v>631</v>
      </c>
      <c r="E38" s="13" t="s">
        <v>112</v>
      </c>
      <c r="F38" s="13" t="s">
        <v>205</v>
      </c>
      <c r="G38" s="13" t="s">
        <v>217</v>
      </c>
    </row>
    <row r="39" spans="1:7" x14ac:dyDescent="0.3">
      <c r="A39" s="12" t="s">
        <v>144</v>
      </c>
      <c r="B39" s="12" t="s">
        <v>114</v>
      </c>
      <c r="C39" s="12" t="s">
        <v>957</v>
      </c>
      <c r="D39" s="13" t="s">
        <v>960</v>
      </c>
      <c r="E39" s="13" t="s">
        <v>111</v>
      </c>
      <c r="F39" s="13" t="s">
        <v>205</v>
      </c>
      <c r="G39" s="13" t="s">
        <v>234</v>
      </c>
    </row>
    <row r="40" spans="1:7" x14ac:dyDescent="0.3">
      <c r="A40" s="12" t="s">
        <v>140</v>
      </c>
      <c r="B40" s="12" t="s">
        <v>114</v>
      </c>
      <c r="C40" s="12" t="s">
        <v>957</v>
      </c>
      <c r="D40" s="13" t="s">
        <v>631</v>
      </c>
      <c r="E40" s="13" t="s">
        <v>112</v>
      </c>
      <c r="F40" s="13" t="s">
        <v>205</v>
      </c>
      <c r="G40" s="13" t="s">
        <v>230</v>
      </c>
    </row>
    <row r="41" spans="1:7" x14ac:dyDescent="0.3">
      <c r="A41" s="12" t="s">
        <v>58</v>
      </c>
      <c r="B41" s="12" t="s">
        <v>114</v>
      </c>
      <c r="C41" s="12" t="s">
        <v>957</v>
      </c>
      <c r="D41" s="13" t="s">
        <v>631</v>
      </c>
      <c r="E41" s="13" t="s">
        <v>112</v>
      </c>
      <c r="F41" s="13" t="s">
        <v>205</v>
      </c>
      <c r="G41" s="13" t="s">
        <v>215</v>
      </c>
    </row>
    <row r="42" spans="1:7" x14ac:dyDescent="0.3">
      <c r="A42" s="12" t="s">
        <v>141</v>
      </c>
      <c r="B42" s="12" t="s">
        <v>114</v>
      </c>
      <c r="C42" s="12" t="s">
        <v>957</v>
      </c>
      <c r="D42" s="13" t="s">
        <v>631</v>
      </c>
      <c r="E42" s="13" t="s">
        <v>111</v>
      </c>
      <c r="F42" s="13" t="s">
        <v>205</v>
      </c>
      <c r="G42" s="13" t="s">
        <v>231</v>
      </c>
    </row>
    <row r="43" spans="1:7" x14ac:dyDescent="0.3">
      <c r="A43" s="12" t="s">
        <v>65</v>
      </c>
      <c r="B43" s="12" t="s">
        <v>114</v>
      </c>
      <c r="C43" s="12" t="s">
        <v>957</v>
      </c>
      <c r="D43" s="13" t="s">
        <v>631</v>
      </c>
      <c r="E43" s="13" t="s">
        <v>112</v>
      </c>
      <c r="F43" s="13" t="s">
        <v>205</v>
      </c>
      <c r="G43" s="13" t="s">
        <v>219</v>
      </c>
    </row>
    <row r="44" spans="1:7" x14ac:dyDescent="0.3">
      <c r="A44" s="12" t="s">
        <v>121</v>
      </c>
      <c r="B44" s="12" t="s">
        <v>114</v>
      </c>
      <c r="C44" s="12" t="s">
        <v>7</v>
      </c>
      <c r="D44" s="13" t="s">
        <v>631</v>
      </c>
      <c r="E44" s="13" t="s">
        <v>112</v>
      </c>
      <c r="F44" s="13" t="s">
        <v>205</v>
      </c>
      <c r="G44" s="13" t="s">
        <v>219</v>
      </c>
    </row>
    <row r="45" spans="1:7" x14ac:dyDescent="0.3">
      <c r="A45" s="12" t="s">
        <v>143</v>
      </c>
      <c r="B45" s="12" t="s">
        <v>114</v>
      </c>
      <c r="C45" s="12" t="s">
        <v>957</v>
      </c>
      <c r="D45" s="13" t="s">
        <v>631</v>
      </c>
      <c r="E45" s="13" t="s">
        <v>112</v>
      </c>
      <c r="F45" s="13" t="s">
        <v>205</v>
      </c>
      <c r="G45" s="13" t="s">
        <v>233</v>
      </c>
    </row>
    <row r="46" spans="1:7" x14ac:dyDescent="0.3">
      <c r="A46" s="12" t="s">
        <v>61</v>
      </c>
      <c r="B46" s="12" t="s">
        <v>114</v>
      </c>
      <c r="C46" s="12" t="s">
        <v>7</v>
      </c>
      <c r="D46" s="13" t="s">
        <v>631</v>
      </c>
      <c r="E46" s="13" t="s">
        <v>112</v>
      </c>
      <c r="F46" s="13" t="s">
        <v>205</v>
      </c>
      <c r="G46" s="13" t="s">
        <v>214</v>
      </c>
    </row>
    <row r="47" spans="1:7" x14ac:dyDescent="0.3">
      <c r="A47" s="12" t="s">
        <v>56</v>
      </c>
      <c r="B47" s="12" t="s">
        <v>114</v>
      </c>
      <c r="C47" s="12" t="s">
        <v>57</v>
      </c>
      <c r="D47" s="13" t="s">
        <v>631</v>
      </c>
      <c r="E47" s="13" t="s">
        <v>111</v>
      </c>
      <c r="F47" s="13" t="s">
        <v>205</v>
      </c>
      <c r="G47" s="13" t="s">
        <v>214</v>
      </c>
    </row>
    <row r="48" spans="1:7" x14ac:dyDescent="0.3">
      <c r="A48" s="12" t="s">
        <v>145</v>
      </c>
      <c r="B48" s="12" t="s">
        <v>114</v>
      </c>
      <c r="C48" s="12" t="s">
        <v>957</v>
      </c>
      <c r="D48" s="13" t="s">
        <v>631</v>
      </c>
      <c r="E48" s="13" t="s">
        <v>112</v>
      </c>
      <c r="F48" s="13" t="s">
        <v>205</v>
      </c>
      <c r="G48" s="13" t="s">
        <v>214</v>
      </c>
    </row>
    <row r="49" spans="1:7" x14ac:dyDescent="0.3">
      <c r="A49" s="12" t="s">
        <v>122</v>
      </c>
      <c r="B49" s="12" t="s">
        <v>114</v>
      </c>
      <c r="C49" s="12" t="s">
        <v>957</v>
      </c>
      <c r="D49" s="13" t="s">
        <v>632</v>
      </c>
      <c r="E49" s="13" t="s">
        <v>962</v>
      </c>
      <c r="F49" s="13" t="s">
        <v>206</v>
      </c>
      <c r="G49" s="13" t="s">
        <v>227</v>
      </c>
    </row>
    <row r="50" spans="1:7" x14ac:dyDescent="0.3">
      <c r="A50" s="12" t="s">
        <v>138</v>
      </c>
      <c r="B50" s="12" t="s">
        <v>114</v>
      </c>
      <c r="C50" s="12" t="s">
        <v>957</v>
      </c>
      <c r="D50" s="13" t="s">
        <v>632</v>
      </c>
      <c r="E50" s="13" t="s">
        <v>962</v>
      </c>
      <c r="F50" s="13" t="s">
        <v>206</v>
      </c>
      <c r="G50" s="13" t="s">
        <v>216</v>
      </c>
    </row>
    <row r="51" spans="1:7" x14ac:dyDescent="0.3">
      <c r="A51" s="12" t="s">
        <v>60</v>
      </c>
      <c r="B51" s="12" t="s">
        <v>114</v>
      </c>
      <c r="C51" s="12" t="s">
        <v>957</v>
      </c>
      <c r="D51" s="13" t="s">
        <v>631</v>
      </c>
      <c r="E51" s="13" t="s">
        <v>111</v>
      </c>
      <c r="F51" s="13" t="s">
        <v>206</v>
      </c>
      <c r="G51" s="13" t="s">
        <v>216</v>
      </c>
    </row>
    <row r="52" spans="1:7" x14ac:dyDescent="0.3">
      <c r="A52" s="12" t="s">
        <v>67</v>
      </c>
      <c r="B52" s="12" t="s">
        <v>114</v>
      </c>
      <c r="C52" s="12" t="s">
        <v>957</v>
      </c>
      <c r="D52" s="13" t="s">
        <v>631</v>
      </c>
      <c r="E52" s="13" t="s">
        <v>111</v>
      </c>
      <c r="F52" s="13" t="s">
        <v>206</v>
      </c>
      <c r="G52" s="13" t="s">
        <v>221</v>
      </c>
    </row>
    <row r="53" spans="1:7" x14ac:dyDescent="0.3">
      <c r="A53" s="12" t="s">
        <v>69</v>
      </c>
      <c r="B53" s="12" t="s">
        <v>114</v>
      </c>
      <c r="C53" s="12" t="s">
        <v>957</v>
      </c>
      <c r="D53" s="13" t="s">
        <v>631</v>
      </c>
      <c r="E53" s="13" t="s">
        <v>111</v>
      </c>
      <c r="F53" s="13" t="s">
        <v>206</v>
      </c>
      <c r="G53" s="13" t="s">
        <v>223</v>
      </c>
    </row>
    <row r="54" spans="1:7" x14ac:dyDescent="0.3">
      <c r="A54" s="12" t="s">
        <v>68</v>
      </c>
      <c r="B54" s="12" t="s">
        <v>114</v>
      </c>
      <c r="C54" s="12" t="s">
        <v>957</v>
      </c>
      <c r="D54" s="13" t="s">
        <v>631</v>
      </c>
      <c r="E54" s="13" t="s">
        <v>111</v>
      </c>
      <c r="F54" s="13" t="s">
        <v>206</v>
      </c>
      <c r="G54" s="13" t="s">
        <v>222</v>
      </c>
    </row>
    <row r="55" spans="1:7" x14ac:dyDescent="0.3">
      <c r="A55" s="12" t="s">
        <v>116</v>
      </c>
      <c r="B55" s="12" t="s">
        <v>114</v>
      </c>
      <c r="C55" s="12" t="s">
        <v>957</v>
      </c>
      <c r="D55" s="13" t="s">
        <v>631</v>
      </c>
      <c r="E55" s="13" t="s">
        <v>111</v>
      </c>
      <c r="F55" s="13" t="s">
        <v>206</v>
      </c>
      <c r="G55" s="13" t="s">
        <v>228</v>
      </c>
    </row>
    <row r="56" spans="1:7" x14ac:dyDescent="0.3">
      <c r="A56" s="12" t="s">
        <v>139</v>
      </c>
      <c r="B56" s="12" t="s">
        <v>114</v>
      </c>
      <c r="C56" s="12" t="s">
        <v>957</v>
      </c>
      <c r="D56" s="13" t="s">
        <v>632</v>
      </c>
      <c r="E56" s="13" t="s">
        <v>962</v>
      </c>
      <c r="F56" s="13" t="s">
        <v>206</v>
      </c>
      <c r="G56" s="13" t="s">
        <v>229</v>
      </c>
    </row>
    <row r="57" spans="1:7" x14ac:dyDescent="0.3">
      <c r="A57" s="12" t="s">
        <v>142</v>
      </c>
      <c r="B57" s="12" t="s">
        <v>114</v>
      </c>
      <c r="C57" s="12" t="s">
        <v>957</v>
      </c>
      <c r="D57" s="13" t="s">
        <v>960</v>
      </c>
      <c r="E57" s="13" t="s">
        <v>111</v>
      </c>
      <c r="F57" s="13" t="s">
        <v>206</v>
      </c>
      <c r="G57" s="13" t="s">
        <v>232</v>
      </c>
    </row>
    <row r="58" spans="1:7" x14ac:dyDescent="0.3">
      <c r="A58" s="12" t="s">
        <v>66</v>
      </c>
      <c r="B58" s="12" t="s">
        <v>114</v>
      </c>
      <c r="C58" s="12" t="s">
        <v>957</v>
      </c>
      <c r="D58" s="13" t="s">
        <v>631</v>
      </c>
      <c r="E58" s="13" t="s">
        <v>111</v>
      </c>
      <c r="F58" s="13" t="s">
        <v>206</v>
      </c>
      <c r="G58" s="13" t="s">
        <v>220</v>
      </c>
    </row>
    <row r="59" spans="1:7" x14ac:dyDescent="0.3">
      <c r="A59" s="12" t="s">
        <v>77</v>
      </c>
      <c r="B59" s="12" t="s">
        <v>203</v>
      </c>
      <c r="C59" s="12" t="s">
        <v>957</v>
      </c>
      <c r="D59" s="13" t="s">
        <v>633</v>
      </c>
      <c r="E59" s="13" t="s">
        <v>963</v>
      </c>
      <c r="F59" s="13" t="s">
        <v>208</v>
      </c>
      <c r="G59" s="13" t="s">
        <v>964</v>
      </c>
    </row>
    <row r="60" spans="1:7" x14ac:dyDescent="0.3">
      <c r="A60" s="12" t="s">
        <v>75</v>
      </c>
      <c r="B60" s="12" t="s">
        <v>203</v>
      </c>
      <c r="C60" s="12" t="s">
        <v>957</v>
      </c>
      <c r="D60" s="13" t="s">
        <v>633</v>
      </c>
      <c r="E60" s="13" t="s">
        <v>963</v>
      </c>
      <c r="F60" s="13" t="s">
        <v>208</v>
      </c>
      <c r="G60" s="13" t="s">
        <v>964</v>
      </c>
    </row>
    <row r="61" spans="1:7" x14ac:dyDescent="0.3">
      <c r="A61" s="12" t="s">
        <v>73</v>
      </c>
      <c r="B61" s="12" t="s">
        <v>203</v>
      </c>
      <c r="C61" s="12" t="s">
        <v>957</v>
      </c>
      <c r="D61" s="13" t="s">
        <v>633</v>
      </c>
      <c r="E61" s="13" t="s">
        <v>963</v>
      </c>
      <c r="F61" s="13" t="s">
        <v>208</v>
      </c>
      <c r="G61" s="13" t="s">
        <v>964</v>
      </c>
    </row>
    <row r="62" spans="1:7" x14ac:dyDescent="0.3">
      <c r="A62" s="12" t="s">
        <v>71</v>
      </c>
      <c r="B62" s="12" t="s">
        <v>203</v>
      </c>
      <c r="C62" s="12" t="s">
        <v>957</v>
      </c>
      <c r="D62" s="13" t="s">
        <v>633</v>
      </c>
      <c r="E62" s="13" t="s">
        <v>963</v>
      </c>
      <c r="F62" s="13" t="s">
        <v>208</v>
      </c>
      <c r="G62" s="13" t="s">
        <v>964</v>
      </c>
    </row>
    <row r="63" spans="1:7" x14ac:dyDescent="0.3">
      <c r="A63" s="12" t="s">
        <v>149</v>
      </c>
      <c r="B63" s="12" t="s">
        <v>202</v>
      </c>
      <c r="C63" s="12" t="s">
        <v>957</v>
      </c>
      <c r="D63" s="13" t="s">
        <v>632</v>
      </c>
      <c r="E63" s="13" t="s">
        <v>962</v>
      </c>
      <c r="F63" s="13" t="s">
        <v>207</v>
      </c>
      <c r="G63" s="13" t="s">
        <v>225</v>
      </c>
    </row>
    <row r="64" spans="1:7" x14ac:dyDescent="0.3">
      <c r="A64" s="12" t="s">
        <v>124</v>
      </c>
      <c r="B64" s="12" t="s">
        <v>202</v>
      </c>
      <c r="C64" s="12" t="s">
        <v>209</v>
      </c>
      <c r="D64" s="13" t="s">
        <v>631</v>
      </c>
      <c r="E64" s="13" t="s">
        <v>962</v>
      </c>
      <c r="F64" s="13" t="s">
        <v>207</v>
      </c>
      <c r="G64" s="13" t="s">
        <v>225</v>
      </c>
    </row>
    <row r="65" spans="1:7" x14ac:dyDescent="0.3">
      <c r="A65" s="12" t="s">
        <v>70</v>
      </c>
      <c r="B65" s="12" t="s">
        <v>202</v>
      </c>
      <c r="C65" s="12" t="s">
        <v>957</v>
      </c>
      <c r="D65" s="13" t="s">
        <v>631</v>
      </c>
      <c r="E65" s="13" t="s">
        <v>111</v>
      </c>
      <c r="F65" s="13" t="s">
        <v>207</v>
      </c>
      <c r="G65" s="13" t="s">
        <v>224</v>
      </c>
    </row>
    <row r="66" spans="1:7" x14ac:dyDescent="0.3">
      <c r="A66" s="12" t="s">
        <v>146</v>
      </c>
      <c r="B66" s="12" t="s">
        <v>202</v>
      </c>
      <c r="C66" s="12" t="s">
        <v>209</v>
      </c>
      <c r="D66" s="13" t="s">
        <v>631</v>
      </c>
      <c r="E66" s="13" t="s">
        <v>111</v>
      </c>
      <c r="F66" s="13" t="s">
        <v>207</v>
      </c>
      <c r="G66" s="13" t="s">
        <v>235</v>
      </c>
    </row>
    <row r="67" spans="1:7" x14ac:dyDescent="0.3">
      <c r="A67" s="12" t="s">
        <v>147</v>
      </c>
      <c r="B67" s="12" t="s">
        <v>202</v>
      </c>
      <c r="C67" s="12" t="s">
        <v>209</v>
      </c>
      <c r="D67" s="13" t="s">
        <v>631</v>
      </c>
      <c r="E67" s="13" t="s">
        <v>111</v>
      </c>
      <c r="F67" s="13" t="s">
        <v>207</v>
      </c>
      <c r="G67" s="13" t="s">
        <v>235</v>
      </c>
    </row>
    <row r="68" spans="1:7" x14ac:dyDescent="0.3">
      <c r="A68" s="12" t="s">
        <v>148</v>
      </c>
      <c r="B68" s="12" t="s">
        <v>202</v>
      </c>
      <c r="C68" s="12" t="s">
        <v>209</v>
      </c>
      <c r="D68" s="13" t="s">
        <v>631</v>
      </c>
      <c r="E68" s="13" t="s">
        <v>111</v>
      </c>
      <c r="F68" s="13" t="s">
        <v>207</v>
      </c>
      <c r="G68" s="13" t="s">
        <v>237</v>
      </c>
    </row>
    <row r="69" spans="1:7" x14ac:dyDescent="0.3">
      <c r="A69" s="12" t="s">
        <v>117</v>
      </c>
      <c r="B69" s="12" t="s">
        <v>202</v>
      </c>
      <c r="C69" s="12" t="s">
        <v>209</v>
      </c>
      <c r="D69" s="13" t="s">
        <v>631</v>
      </c>
      <c r="E69" s="13" t="s">
        <v>111</v>
      </c>
      <c r="F69" s="13" t="s">
        <v>207</v>
      </c>
      <c r="G69" s="13" t="s">
        <v>237</v>
      </c>
    </row>
    <row r="70" spans="1:7" x14ac:dyDescent="0.3">
      <c r="A70" s="12" t="s">
        <v>890</v>
      </c>
      <c r="B70" s="12" t="s">
        <v>952</v>
      </c>
      <c r="C70" s="12" t="s">
        <v>17</v>
      </c>
      <c r="D70" s="13" t="s">
        <v>631</v>
      </c>
      <c r="E70" s="13" t="s">
        <v>112</v>
      </c>
      <c r="F70" s="13" t="s">
        <v>966</v>
      </c>
      <c r="G70" s="13" t="s">
        <v>17</v>
      </c>
    </row>
    <row r="71" spans="1:7" x14ac:dyDescent="0.3">
      <c r="A71" s="12" t="s">
        <v>898</v>
      </c>
      <c r="B71" s="12" t="s">
        <v>952</v>
      </c>
      <c r="C71" s="12" t="s">
        <v>17</v>
      </c>
      <c r="D71" s="13" t="s">
        <v>631</v>
      </c>
      <c r="E71" s="13" t="s">
        <v>112</v>
      </c>
      <c r="F71" s="13" t="s">
        <v>966</v>
      </c>
      <c r="G71" s="13" t="s">
        <v>17</v>
      </c>
    </row>
    <row r="72" spans="1:7" x14ac:dyDescent="0.3">
      <c r="A72" s="12" t="s">
        <v>904</v>
      </c>
      <c r="B72" s="12" t="s">
        <v>952</v>
      </c>
      <c r="C72" s="12" t="s">
        <v>6</v>
      </c>
      <c r="D72" s="13" t="s">
        <v>631</v>
      </c>
      <c r="E72" s="13" t="s">
        <v>112</v>
      </c>
      <c r="F72" s="13" t="s">
        <v>966</v>
      </c>
      <c r="G72" s="13" t="s">
        <v>7</v>
      </c>
    </row>
    <row r="73" spans="1:7" x14ac:dyDescent="0.3">
      <c r="A73" s="12" t="s">
        <v>910</v>
      </c>
      <c r="B73" s="12" t="s">
        <v>952</v>
      </c>
      <c r="C73" s="12" t="s">
        <v>6</v>
      </c>
      <c r="D73" s="13" t="s">
        <v>631</v>
      </c>
      <c r="E73" s="13" t="s">
        <v>112</v>
      </c>
      <c r="F73" s="13" t="s">
        <v>966</v>
      </c>
      <c r="G73" s="13" t="s">
        <v>7</v>
      </c>
    </row>
    <row r="74" spans="1:7" ht="30" x14ac:dyDescent="0.3">
      <c r="A74" s="12" t="s">
        <v>917</v>
      </c>
      <c r="B74" s="12" t="s">
        <v>952</v>
      </c>
      <c r="C74" s="12" t="s">
        <v>16</v>
      </c>
      <c r="D74" s="13" t="s">
        <v>953</v>
      </c>
      <c r="E74" s="13" t="s">
        <v>112</v>
      </c>
      <c r="F74" s="13" t="s">
        <v>966</v>
      </c>
      <c r="G74" s="13" t="s">
        <v>16</v>
      </c>
    </row>
    <row r="75" spans="1:7" ht="30" x14ac:dyDescent="0.3">
      <c r="A75" s="12" t="s">
        <v>924</v>
      </c>
      <c r="B75" s="12" t="s">
        <v>952</v>
      </c>
      <c r="C75" s="12" t="s">
        <v>16</v>
      </c>
      <c r="D75" s="13" t="s">
        <v>953</v>
      </c>
      <c r="E75" s="13" t="s">
        <v>112</v>
      </c>
      <c r="F75" s="13" t="s">
        <v>966</v>
      </c>
      <c r="G75" s="13" t="s">
        <v>16</v>
      </c>
    </row>
    <row r="76" spans="1:7" ht="30" x14ac:dyDescent="0.3">
      <c r="A76" s="12" t="s">
        <v>930</v>
      </c>
      <c r="B76" s="12" t="s">
        <v>952</v>
      </c>
      <c r="C76" s="12" t="s">
        <v>16</v>
      </c>
      <c r="D76" s="13" t="s">
        <v>631</v>
      </c>
      <c r="E76" s="13" t="s">
        <v>112</v>
      </c>
      <c r="F76" s="13" t="s">
        <v>966</v>
      </c>
      <c r="G76" s="13" t="s">
        <v>16</v>
      </c>
    </row>
    <row r="77" spans="1:7" x14ac:dyDescent="0.3">
      <c r="A77" s="12" t="s">
        <v>935</v>
      </c>
      <c r="B77" s="12" t="s">
        <v>114</v>
      </c>
      <c r="C77" s="12" t="s">
        <v>957</v>
      </c>
      <c r="D77" s="13" t="s">
        <v>631</v>
      </c>
      <c r="E77" s="13" t="s">
        <v>112</v>
      </c>
      <c r="F77" s="13" t="s">
        <v>204</v>
      </c>
      <c r="G77" s="13" t="s">
        <v>8</v>
      </c>
    </row>
    <row r="78" spans="1:7" ht="30" x14ac:dyDescent="0.3">
      <c r="A78" s="12" t="s">
        <v>940</v>
      </c>
      <c r="B78" s="12" t="s">
        <v>114</v>
      </c>
      <c r="C78" s="12" t="s">
        <v>16</v>
      </c>
      <c r="D78" s="13" t="s">
        <v>631</v>
      </c>
      <c r="E78" s="13" t="s">
        <v>112</v>
      </c>
      <c r="F78" s="13" t="s">
        <v>204</v>
      </c>
      <c r="G78" s="13" t="s">
        <v>16</v>
      </c>
    </row>
    <row r="79" spans="1:7" ht="30" x14ac:dyDescent="0.3">
      <c r="A79" s="12" t="s">
        <v>945</v>
      </c>
      <c r="B79" s="12" t="s">
        <v>114</v>
      </c>
      <c r="C79" s="12" t="s">
        <v>16</v>
      </c>
      <c r="D79" s="13" t="s">
        <v>631</v>
      </c>
      <c r="E79" s="13" t="s">
        <v>112</v>
      </c>
      <c r="F79" s="13" t="s">
        <v>204</v>
      </c>
      <c r="G79" s="13" t="s">
        <v>16</v>
      </c>
    </row>
  </sheetData>
  <autoFilter ref="A1:E79" xr:uid="{EDC2B41F-3D5E-4765-83D0-A7452BE4FCC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Selecteur</vt:lpstr>
      <vt:lpstr>SOURCE</vt:lpstr>
      <vt:lpstr>Libllé ETF explicit</vt:lpstr>
      <vt:lpstr>Extract_MS_ETF_01022026</vt:lpstr>
      <vt:lpstr>AUTRES</vt:lpstr>
      <vt:lpstr>Extract_MS_ETF_01022026!Impression_des_titres</vt:lpstr>
    </vt:vector>
  </TitlesOfParts>
  <Company>Spirica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CHALMET Carine</dc:creator>
  <cp:lastModifiedBy>RENARD Pierre-François</cp:lastModifiedBy>
  <dcterms:created xsi:type="dcterms:W3CDTF">2020-02-17T13:23:58Z</dcterms:created>
  <dcterms:modified xsi:type="dcterms:W3CDTF">2026-03-25T09:18:21Z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ad6431-53ea-4466-8111-3fefa470bcb9_Enabled">
    <vt:lpwstr>true</vt:lpwstr>
  </property>
  <property fmtid="{D5CDD505-2E9C-101B-9397-08002B2CF9AE}" pid="3" name="MSIP_Label_4cad6431-53ea-4466-8111-3fefa470bcb9_SetDate">
    <vt:lpwstr>2026-03-24T16:11:53Z</vt:lpwstr>
  </property>
  <property fmtid="{D5CDD505-2E9C-101B-9397-08002B2CF9AE}" pid="4" name="MSIP_Label_4cad6431-53ea-4466-8111-3fefa470bcb9_Method">
    <vt:lpwstr>Privileged</vt:lpwstr>
  </property>
  <property fmtid="{D5CDD505-2E9C-101B-9397-08002B2CF9AE}" pid="5" name="MSIP_Label_4cad6431-53ea-4466-8111-3fefa470bcb9_Name">
    <vt:lpwstr>Usage Interne</vt:lpwstr>
  </property>
  <property fmtid="{D5CDD505-2E9C-101B-9397-08002B2CF9AE}" pid="6" name="MSIP_Label_4cad6431-53ea-4466-8111-3fefa470bcb9_SiteId">
    <vt:lpwstr>fb3baf17-c313-474c-8d5d-577a3ec97a32</vt:lpwstr>
  </property>
  <property fmtid="{D5CDD505-2E9C-101B-9397-08002B2CF9AE}" pid="7" name="MSIP_Label_4cad6431-53ea-4466-8111-3fefa470bcb9_ActionId">
    <vt:lpwstr>a34b9103-52ed-4f16-acc9-3ce427b3b855</vt:lpwstr>
  </property>
  <property fmtid="{D5CDD505-2E9C-101B-9397-08002B2CF9AE}" pid="8" name="MSIP_Label_4cad6431-53ea-4466-8111-3fefa470bcb9_ContentBits">
    <vt:lpwstr>0</vt:lpwstr>
  </property>
  <property fmtid="{D5CDD505-2E9C-101B-9397-08002B2CF9AE}" pid="9" name="MSIP_Label_4cad6431-53ea-4466-8111-3fefa470bcb9_Tag">
    <vt:lpwstr>10, 0, 1, 1</vt:lpwstr>
  </property>
</Properties>
</file>